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\Оценка качества образования\График оценочных процедур\График оценочных процедур\"/>
    </mc:Choice>
  </mc:AlternateContent>
  <bookViews>
    <workbookView xWindow="0" yWindow="0" windowWidth="23040" windowHeight="8616"/>
  </bookViews>
  <sheets>
    <sheet name="график" sheetId="1" r:id="rId1"/>
    <sheet name="кол-во часов" sheetId="2" r:id="rId2"/>
    <sheet name="инструкция" sheetId="3" r:id="rId3"/>
  </sheets>
  <calcPr calcId="162913"/>
</workbook>
</file>

<file path=xl/calcChain.xml><?xml version="1.0" encoding="utf-8"?>
<calcChain xmlns="http://schemas.openxmlformats.org/spreadsheetml/2006/main">
  <c r="EE32" i="1" l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DH56" i="1"/>
  <c r="EE56" i="1" s="1"/>
  <c r="DI56" i="1"/>
  <c r="EF56" i="1" s="1"/>
  <c r="DJ56" i="1"/>
  <c r="EG56" i="1" s="1"/>
  <c r="DK56" i="1"/>
  <c r="EH56" i="1" s="1"/>
  <c r="DL56" i="1"/>
  <c r="EI56" i="1" s="1"/>
  <c r="DM56" i="1"/>
  <c r="EJ56" i="1" s="1"/>
  <c r="DN56" i="1"/>
  <c r="EK56" i="1" s="1"/>
  <c r="DO56" i="1"/>
  <c r="EL56" i="1" s="1"/>
  <c r="DP56" i="1"/>
  <c r="EM56" i="1" s="1"/>
  <c r="DQ56" i="1"/>
  <c r="EN56" i="1" s="1"/>
  <c r="DR56" i="1"/>
  <c r="EO56" i="1" s="1"/>
  <c r="DS56" i="1"/>
  <c r="EP56" i="1" s="1"/>
  <c r="DT56" i="1"/>
  <c r="EQ56" i="1" s="1"/>
  <c r="DU56" i="1"/>
  <c r="ER56" i="1" s="1"/>
  <c r="DV56" i="1"/>
  <c r="ES56" i="1" s="1"/>
  <c r="DW56" i="1"/>
  <c r="ET56" i="1" s="1"/>
  <c r="DX56" i="1"/>
  <c r="EU56" i="1" s="1"/>
  <c r="DY56" i="1"/>
  <c r="EV56" i="1" s="1"/>
  <c r="DZ56" i="1"/>
  <c r="EW56" i="1" s="1"/>
  <c r="EA56" i="1"/>
  <c r="EX56" i="1" s="1"/>
  <c r="EB56" i="1"/>
  <c r="EY56" i="1" s="1"/>
  <c r="EC56" i="1"/>
  <c r="EZ56" i="1" s="1"/>
  <c r="ED56" i="1"/>
  <c r="FA56" i="1" s="1"/>
  <c r="DH45" i="1"/>
  <c r="EE45" i="1" s="1"/>
  <c r="DI45" i="1"/>
  <c r="EF45" i="1" s="1"/>
  <c r="DJ45" i="1"/>
  <c r="EG45" i="1" s="1"/>
  <c r="DK45" i="1"/>
  <c r="EH45" i="1" s="1"/>
  <c r="DL45" i="1"/>
  <c r="EI45" i="1" s="1"/>
  <c r="DM45" i="1"/>
  <c r="EJ45" i="1" s="1"/>
  <c r="DN45" i="1"/>
  <c r="EK45" i="1" s="1"/>
  <c r="DO45" i="1"/>
  <c r="EL45" i="1" s="1"/>
  <c r="DP45" i="1"/>
  <c r="EM45" i="1" s="1"/>
  <c r="DQ45" i="1"/>
  <c r="EN45" i="1" s="1"/>
  <c r="DR45" i="1"/>
  <c r="EO45" i="1" s="1"/>
  <c r="DS45" i="1"/>
  <c r="EP45" i="1" s="1"/>
  <c r="DT45" i="1"/>
  <c r="EQ45" i="1" s="1"/>
  <c r="DU45" i="1"/>
  <c r="ER45" i="1" s="1"/>
  <c r="DV45" i="1"/>
  <c r="ES45" i="1" s="1"/>
  <c r="DW45" i="1"/>
  <c r="ET45" i="1" s="1"/>
  <c r="DX45" i="1"/>
  <c r="EU45" i="1" s="1"/>
  <c r="DY45" i="1"/>
  <c r="EV45" i="1" s="1"/>
  <c r="DZ45" i="1"/>
  <c r="EW45" i="1" s="1"/>
  <c r="EA45" i="1"/>
  <c r="EX45" i="1" s="1"/>
  <c r="EB45" i="1"/>
  <c r="EY45" i="1" s="1"/>
  <c r="EC45" i="1"/>
  <c r="EZ45" i="1" s="1"/>
  <c r="ED45" i="1"/>
  <c r="FA45" i="1" s="1"/>
  <c r="DH46" i="1"/>
  <c r="EE46" i="1" s="1"/>
  <c r="DI46" i="1"/>
  <c r="EF46" i="1" s="1"/>
  <c r="DJ46" i="1"/>
  <c r="EG46" i="1" s="1"/>
  <c r="DK46" i="1"/>
  <c r="EH46" i="1" s="1"/>
  <c r="DL46" i="1"/>
  <c r="EI46" i="1" s="1"/>
  <c r="DM46" i="1"/>
  <c r="EJ46" i="1" s="1"/>
  <c r="DN46" i="1"/>
  <c r="EK46" i="1" s="1"/>
  <c r="DO46" i="1"/>
  <c r="EL46" i="1" s="1"/>
  <c r="DP46" i="1"/>
  <c r="EM46" i="1" s="1"/>
  <c r="DQ46" i="1"/>
  <c r="EN46" i="1" s="1"/>
  <c r="DR46" i="1"/>
  <c r="EO46" i="1" s="1"/>
  <c r="DS46" i="1"/>
  <c r="EP46" i="1" s="1"/>
  <c r="DT46" i="1"/>
  <c r="EQ46" i="1" s="1"/>
  <c r="DU46" i="1"/>
  <c r="ER46" i="1" s="1"/>
  <c r="DV46" i="1"/>
  <c r="ES46" i="1" s="1"/>
  <c r="DW46" i="1"/>
  <c r="ET46" i="1" s="1"/>
  <c r="DX46" i="1"/>
  <c r="EU46" i="1" s="1"/>
  <c r="DY46" i="1"/>
  <c r="EV46" i="1" s="1"/>
  <c r="DZ46" i="1"/>
  <c r="EW46" i="1" s="1"/>
  <c r="EA46" i="1"/>
  <c r="EX46" i="1" s="1"/>
  <c r="EB46" i="1"/>
  <c r="EY46" i="1" s="1"/>
  <c r="EC46" i="1"/>
  <c r="EZ46" i="1" s="1"/>
  <c r="ED46" i="1"/>
  <c r="FA46" i="1" s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DH29" i="1" l="1"/>
  <c r="DH28" i="1"/>
  <c r="DH51" i="1"/>
  <c r="EE51" i="1" s="1"/>
  <c r="DI51" i="1"/>
  <c r="EF51" i="1" s="1"/>
  <c r="DJ51" i="1"/>
  <c r="EG51" i="1" s="1"/>
  <c r="DK51" i="1"/>
  <c r="EH51" i="1" s="1"/>
  <c r="DL51" i="1"/>
  <c r="EI51" i="1" s="1"/>
  <c r="DM51" i="1"/>
  <c r="EJ51" i="1" s="1"/>
  <c r="DN51" i="1"/>
  <c r="EK51" i="1" s="1"/>
  <c r="DO51" i="1"/>
  <c r="EL51" i="1" s="1"/>
  <c r="DP51" i="1"/>
  <c r="EM51" i="1" s="1"/>
  <c r="DQ51" i="1"/>
  <c r="EN51" i="1" s="1"/>
  <c r="DR51" i="1"/>
  <c r="EO51" i="1" s="1"/>
  <c r="DS51" i="1"/>
  <c r="EP51" i="1" s="1"/>
  <c r="DT51" i="1"/>
  <c r="EQ51" i="1" s="1"/>
  <c r="DU51" i="1"/>
  <c r="ER51" i="1" s="1"/>
  <c r="DV51" i="1"/>
  <c r="ES51" i="1" s="1"/>
  <c r="DW51" i="1"/>
  <c r="ET51" i="1" s="1"/>
  <c r="DX51" i="1"/>
  <c r="EU51" i="1" s="1"/>
  <c r="DY51" i="1"/>
  <c r="EV51" i="1" s="1"/>
  <c r="DZ51" i="1"/>
  <c r="EW51" i="1" s="1"/>
  <c r="EA51" i="1"/>
  <c r="EX51" i="1" s="1"/>
  <c r="EB51" i="1"/>
  <c r="EY51" i="1" s="1"/>
  <c r="EC51" i="1"/>
  <c r="EZ51" i="1" s="1"/>
  <c r="ED51" i="1"/>
  <c r="FA51" i="1" s="1"/>
  <c r="ED59" i="1" l="1"/>
  <c r="ED60" i="1"/>
  <c r="EC59" i="1"/>
  <c r="EC60" i="1"/>
  <c r="EB59" i="1"/>
  <c r="EB60" i="1"/>
  <c r="EA59" i="1"/>
  <c r="EA60" i="1"/>
  <c r="DZ59" i="1"/>
  <c r="DZ60" i="1"/>
  <c r="DY59" i="1"/>
  <c r="DY60" i="1"/>
  <c r="DX59" i="1"/>
  <c r="DX60" i="1"/>
  <c r="DW59" i="1"/>
  <c r="DW60" i="1"/>
  <c r="DV59" i="1"/>
  <c r="DV60" i="1"/>
  <c r="DU59" i="1"/>
  <c r="DU60" i="1"/>
  <c r="DT59" i="1"/>
  <c r="DT60" i="1"/>
  <c r="DS59" i="1"/>
  <c r="DS60" i="1"/>
  <c r="DR59" i="1"/>
  <c r="DR60" i="1"/>
  <c r="DQ59" i="1"/>
  <c r="DQ60" i="1"/>
  <c r="DP59" i="1"/>
  <c r="DP60" i="1"/>
  <c r="DO59" i="1"/>
  <c r="DO60" i="1"/>
  <c r="DN59" i="1"/>
  <c r="DN60" i="1"/>
  <c r="DM59" i="1"/>
  <c r="DM60" i="1"/>
  <c r="DL59" i="1"/>
  <c r="DL60" i="1"/>
  <c r="DK59" i="1"/>
  <c r="DK60" i="1"/>
  <c r="DJ59" i="1"/>
  <c r="DJ60" i="1"/>
  <c r="DI59" i="1"/>
  <c r="DI60" i="1"/>
  <c r="DH59" i="1"/>
  <c r="DH60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Y9" i="1" l="1"/>
  <c r="EV9" i="1" s="1"/>
  <c r="DY10" i="1"/>
  <c r="EV10" i="1" s="1"/>
  <c r="DY11" i="1"/>
  <c r="EV11" i="1" s="1"/>
  <c r="DY14" i="1"/>
  <c r="EV14" i="1" s="1"/>
  <c r="DY15" i="1"/>
  <c r="EV15" i="1" s="1"/>
  <c r="DY16" i="1"/>
  <c r="EV16" i="1" s="1"/>
  <c r="DY17" i="1"/>
  <c r="EV17" i="1" s="1"/>
  <c r="DY20" i="1"/>
  <c r="EV20" i="1" s="1"/>
  <c r="DY21" i="1"/>
  <c r="EV21" i="1" s="1"/>
  <c r="DY22" i="1"/>
  <c r="EV22" i="1" s="1"/>
  <c r="DY23" i="1"/>
  <c r="EV23" i="1" s="1"/>
  <c r="DY28" i="1"/>
  <c r="EV28" i="1" s="1"/>
  <c r="DY29" i="1"/>
  <c r="EV29" i="1" s="1"/>
  <c r="DY30" i="1"/>
  <c r="EV30" i="1" s="1"/>
  <c r="DY31" i="1"/>
  <c r="EV31" i="1" s="1"/>
  <c r="DY34" i="1"/>
  <c r="DY35" i="1"/>
  <c r="DY36" i="1"/>
  <c r="DY37" i="1"/>
  <c r="DY41" i="1"/>
  <c r="EV41" i="1" s="1"/>
  <c r="DY42" i="1"/>
  <c r="EV42" i="1" s="1"/>
  <c r="DY43" i="1"/>
  <c r="EV43" i="1" s="1"/>
  <c r="DY44" i="1"/>
  <c r="EV44" i="1" s="1"/>
  <c r="DY47" i="1"/>
  <c r="EV47" i="1" s="1"/>
  <c r="DY48" i="1"/>
  <c r="EV48" i="1" s="1"/>
  <c r="DY49" i="1"/>
  <c r="EV49" i="1" s="1"/>
  <c r="DY50" i="1"/>
  <c r="EV50" i="1" s="1"/>
  <c r="DY52" i="1"/>
  <c r="DY53" i="1"/>
  <c r="EV53" i="1" s="1"/>
  <c r="DY54" i="1"/>
  <c r="EV54" i="1" s="1"/>
  <c r="DY55" i="1"/>
  <c r="EV55" i="1" s="1"/>
  <c r="DY57" i="1"/>
  <c r="EV57" i="1" s="1"/>
  <c r="DY58" i="1"/>
  <c r="DY8" i="1"/>
  <c r="EV8" i="1" s="1"/>
  <c r="DZ9" i="1"/>
  <c r="EW9" i="1" s="1"/>
  <c r="DZ10" i="1"/>
  <c r="EW10" i="1" s="1"/>
  <c r="DZ11" i="1"/>
  <c r="EW11" i="1" s="1"/>
  <c r="DZ14" i="1"/>
  <c r="EW14" i="1" s="1"/>
  <c r="DZ15" i="1"/>
  <c r="EW15" i="1" s="1"/>
  <c r="DZ16" i="1"/>
  <c r="EW16" i="1" s="1"/>
  <c r="DZ17" i="1"/>
  <c r="EW17" i="1" s="1"/>
  <c r="DZ20" i="1"/>
  <c r="EW20" i="1" s="1"/>
  <c r="DZ21" i="1"/>
  <c r="EW21" i="1" s="1"/>
  <c r="DZ22" i="1"/>
  <c r="EW22" i="1" s="1"/>
  <c r="DZ23" i="1"/>
  <c r="EW23" i="1" s="1"/>
  <c r="DZ28" i="1"/>
  <c r="EW28" i="1" s="1"/>
  <c r="DZ29" i="1"/>
  <c r="EW29" i="1" s="1"/>
  <c r="DZ30" i="1"/>
  <c r="EW30" i="1" s="1"/>
  <c r="DZ31" i="1"/>
  <c r="EW31" i="1" s="1"/>
  <c r="DZ34" i="1"/>
  <c r="DZ35" i="1"/>
  <c r="DZ36" i="1"/>
  <c r="DZ37" i="1"/>
  <c r="DZ41" i="1"/>
  <c r="EW41" i="1" s="1"/>
  <c r="DZ42" i="1"/>
  <c r="EW42" i="1" s="1"/>
  <c r="DZ43" i="1"/>
  <c r="EW43" i="1" s="1"/>
  <c r="DZ44" i="1"/>
  <c r="EW44" i="1" s="1"/>
  <c r="DZ47" i="1"/>
  <c r="EW47" i="1" s="1"/>
  <c r="DZ48" i="1"/>
  <c r="EW48" i="1" s="1"/>
  <c r="DZ49" i="1"/>
  <c r="EW49" i="1" s="1"/>
  <c r="DZ50" i="1"/>
  <c r="EW50" i="1" s="1"/>
  <c r="DZ52" i="1"/>
  <c r="DZ53" i="1"/>
  <c r="EW53" i="1" s="1"/>
  <c r="DZ54" i="1"/>
  <c r="EW54" i="1" s="1"/>
  <c r="DZ55" i="1"/>
  <c r="EW55" i="1" s="1"/>
  <c r="DZ57" i="1"/>
  <c r="EW57" i="1" s="1"/>
  <c r="DZ58" i="1"/>
  <c r="DL9" i="1"/>
  <c r="EI9" i="1" s="1"/>
  <c r="DL10" i="1"/>
  <c r="EI10" i="1" s="1"/>
  <c r="DL11" i="1"/>
  <c r="EI11" i="1" s="1"/>
  <c r="DL14" i="1"/>
  <c r="EI14" i="1" s="1"/>
  <c r="DL15" i="1"/>
  <c r="EI15" i="1" s="1"/>
  <c r="DL16" i="1"/>
  <c r="EI16" i="1" s="1"/>
  <c r="DL17" i="1"/>
  <c r="EI17" i="1" s="1"/>
  <c r="DL20" i="1"/>
  <c r="EI20" i="1" s="1"/>
  <c r="DL21" i="1"/>
  <c r="EI21" i="1" s="1"/>
  <c r="DL22" i="1"/>
  <c r="EI22" i="1" s="1"/>
  <c r="DL23" i="1"/>
  <c r="EI23" i="1" s="1"/>
  <c r="DL28" i="1"/>
  <c r="EI28" i="1" s="1"/>
  <c r="DL29" i="1"/>
  <c r="EI29" i="1" s="1"/>
  <c r="DL30" i="1"/>
  <c r="EI30" i="1" s="1"/>
  <c r="DL31" i="1"/>
  <c r="EI31" i="1" s="1"/>
  <c r="DL34" i="1"/>
  <c r="DL35" i="1"/>
  <c r="DL36" i="1"/>
  <c r="DL37" i="1"/>
  <c r="DL41" i="1"/>
  <c r="EI41" i="1" s="1"/>
  <c r="DL42" i="1"/>
  <c r="EI42" i="1" s="1"/>
  <c r="DL43" i="1"/>
  <c r="EI43" i="1" s="1"/>
  <c r="DL44" i="1"/>
  <c r="EI44" i="1" s="1"/>
  <c r="DL47" i="1"/>
  <c r="EI47" i="1" s="1"/>
  <c r="DL48" i="1"/>
  <c r="EI48" i="1" s="1"/>
  <c r="DL49" i="1"/>
  <c r="EI49" i="1" s="1"/>
  <c r="DL50" i="1"/>
  <c r="EI50" i="1" s="1"/>
  <c r="DL52" i="1"/>
  <c r="DL53" i="1"/>
  <c r="EI53" i="1" s="1"/>
  <c r="DL54" i="1"/>
  <c r="EI54" i="1" s="1"/>
  <c r="DL55" i="1"/>
  <c r="EI55" i="1" s="1"/>
  <c r="DL57" i="1"/>
  <c r="EI57" i="1" s="1"/>
  <c r="DL58" i="1"/>
  <c r="DZ8" i="1"/>
  <c r="EW8" i="1" s="1"/>
  <c r="DL8" i="1"/>
  <c r="EI8" i="1" s="1"/>
  <c r="EC9" i="1"/>
  <c r="EZ9" i="1" s="1"/>
  <c r="EC10" i="1"/>
  <c r="EZ10" i="1" s="1"/>
  <c r="EC11" i="1"/>
  <c r="EZ11" i="1" s="1"/>
  <c r="EC14" i="1"/>
  <c r="EZ14" i="1" s="1"/>
  <c r="EC15" i="1"/>
  <c r="EZ15" i="1" s="1"/>
  <c r="EC16" i="1"/>
  <c r="EZ16" i="1" s="1"/>
  <c r="EC17" i="1"/>
  <c r="EZ17" i="1" s="1"/>
  <c r="EC20" i="1"/>
  <c r="EZ20" i="1" s="1"/>
  <c r="EC21" i="1"/>
  <c r="EZ21" i="1" s="1"/>
  <c r="EC22" i="1"/>
  <c r="EZ22" i="1" s="1"/>
  <c r="EC23" i="1"/>
  <c r="EZ23" i="1" s="1"/>
  <c r="EC28" i="1"/>
  <c r="EZ28" i="1" s="1"/>
  <c r="EC29" i="1"/>
  <c r="EZ29" i="1" s="1"/>
  <c r="EC30" i="1"/>
  <c r="EZ30" i="1" s="1"/>
  <c r="EC31" i="1"/>
  <c r="EZ31" i="1" s="1"/>
  <c r="EC34" i="1"/>
  <c r="EC35" i="1"/>
  <c r="EC36" i="1"/>
  <c r="EC37" i="1"/>
  <c r="EC41" i="1"/>
  <c r="EZ41" i="1" s="1"/>
  <c r="EC42" i="1"/>
  <c r="EZ42" i="1" s="1"/>
  <c r="EC43" i="1"/>
  <c r="EZ43" i="1" s="1"/>
  <c r="EC44" i="1"/>
  <c r="EZ44" i="1" s="1"/>
  <c r="EC47" i="1"/>
  <c r="EZ47" i="1" s="1"/>
  <c r="EC48" i="1"/>
  <c r="EZ48" i="1" s="1"/>
  <c r="EC49" i="1"/>
  <c r="EZ49" i="1" s="1"/>
  <c r="EC50" i="1"/>
  <c r="EZ50" i="1" s="1"/>
  <c r="EC52" i="1"/>
  <c r="EC53" i="1"/>
  <c r="EZ53" i="1" s="1"/>
  <c r="EC54" i="1"/>
  <c r="EZ54" i="1" s="1"/>
  <c r="EC55" i="1"/>
  <c r="EZ55" i="1" s="1"/>
  <c r="EC57" i="1"/>
  <c r="EZ57" i="1" s="1"/>
  <c r="EC58" i="1"/>
  <c r="EC8" i="1"/>
  <c r="EZ8" i="1" s="1"/>
  <c r="EA9" i="1"/>
  <c r="EX9" i="1" s="1"/>
  <c r="EA10" i="1"/>
  <c r="EX10" i="1" s="1"/>
  <c r="EA11" i="1"/>
  <c r="EX11" i="1" s="1"/>
  <c r="EA14" i="1"/>
  <c r="EX14" i="1" s="1"/>
  <c r="EA15" i="1"/>
  <c r="EX15" i="1" s="1"/>
  <c r="EA16" i="1"/>
  <c r="EX16" i="1" s="1"/>
  <c r="EA17" i="1"/>
  <c r="EX17" i="1" s="1"/>
  <c r="EA20" i="1"/>
  <c r="EX20" i="1" s="1"/>
  <c r="EA21" i="1"/>
  <c r="EX21" i="1" s="1"/>
  <c r="EA22" i="1"/>
  <c r="EX22" i="1" s="1"/>
  <c r="EA23" i="1"/>
  <c r="EX23" i="1" s="1"/>
  <c r="EA28" i="1"/>
  <c r="EX28" i="1" s="1"/>
  <c r="EA29" i="1"/>
  <c r="EX29" i="1" s="1"/>
  <c r="EA30" i="1"/>
  <c r="EX30" i="1" s="1"/>
  <c r="EA31" i="1"/>
  <c r="EX31" i="1" s="1"/>
  <c r="EA34" i="1"/>
  <c r="EA35" i="1"/>
  <c r="EA36" i="1"/>
  <c r="EA37" i="1"/>
  <c r="EA41" i="1"/>
  <c r="EX41" i="1" s="1"/>
  <c r="EA42" i="1"/>
  <c r="EX42" i="1" s="1"/>
  <c r="EA43" i="1"/>
  <c r="EX43" i="1" s="1"/>
  <c r="EA44" i="1"/>
  <c r="EX44" i="1" s="1"/>
  <c r="EA47" i="1"/>
  <c r="EX47" i="1" s="1"/>
  <c r="EA48" i="1"/>
  <c r="EX48" i="1" s="1"/>
  <c r="EA49" i="1"/>
  <c r="EX49" i="1" s="1"/>
  <c r="EA50" i="1"/>
  <c r="EX50" i="1" s="1"/>
  <c r="EA52" i="1"/>
  <c r="EA53" i="1"/>
  <c r="EX53" i="1" s="1"/>
  <c r="EA54" i="1"/>
  <c r="EX54" i="1" s="1"/>
  <c r="EA55" i="1"/>
  <c r="EX55" i="1" s="1"/>
  <c r="EA57" i="1"/>
  <c r="EX57" i="1" s="1"/>
  <c r="EA58" i="1"/>
  <c r="ED9" i="1"/>
  <c r="FA9" i="1" s="1"/>
  <c r="ED10" i="1"/>
  <c r="FA10" i="1" s="1"/>
  <c r="ED11" i="1"/>
  <c r="FA11" i="1" s="1"/>
  <c r="ED14" i="1"/>
  <c r="FA14" i="1" s="1"/>
  <c r="ED15" i="1"/>
  <c r="FA15" i="1" s="1"/>
  <c r="ED16" i="1"/>
  <c r="FA16" i="1" s="1"/>
  <c r="ED17" i="1"/>
  <c r="FA17" i="1" s="1"/>
  <c r="ED20" i="1"/>
  <c r="FA20" i="1" s="1"/>
  <c r="ED21" i="1"/>
  <c r="FA21" i="1" s="1"/>
  <c r="ED22" i="1"/>
  <c r="FA22" i="1" s="1"/>
  <c r="ED23" i="1"/>
  <c r="FA23" i="1" s="1"/>
  <c r="ED28" i="1"/>
  <c r="FA28" i="1" s="1"/>
  <c r="ED29" i="1"/>
  <c r="FA29" i="1" s="1"/>
  <c r="ED30" i="1"/>
  <c r="FA30" i="1" s="1"/>
  <c r="ED31" i="1"/>
  <c r="FA31" i="1" s="1"/>
  <c r="ED34" i="1"/>
  <c r="ED35" i="1"/>
  <c r="ED36" i="1"/>
  <c r="ED37" i="1"/>
  <c r="ED41" i="1"/>
  <c r="FA41" i="1" s="1"/>
  <c r="ED42" i="1"/>
  <c r="FA42" i="1" s="1"/>
  <c r="ED43" i="1"/>
  <c r="FA43" i="1" s="1"/>
  <c r="ED44" i="1"/>
  <c r="FA44" i="1" s="1"/>
  <c r="ED47" i="1"/>
  <c r="FA47" i="1" s="1"/>
  <c r="ED48" i="1"/>
  <c r="FA48" i="1" s="1"/>
  <c r="ED49" i="1"/>
  <c r="FA49" i="1" s="1"/>
  <c r="ED50" i="1"/>
  <c r="FA50" i="1" s="1"/>
  <c r="ED52" i="1"/>
  <c r="ED53" i="1"/>
  <c r="FA53" i="1" s="1"/>
  <c r="ED54" i="1"/>
  <c r="FA54" i="1" s="1"/>
  <c r="ED55" i="1"/>
  <c r="FA55" i="1" s="1"/>
  <c r="ED57" i="1"/>
  <c r="FA57" i="1" s="1"/>
  <c r="ED58" i="1"/>
  <c r="EA8" i="1"/>
  <c r="EX8" i="1" s="1"/>
  <c r="ED8" i="1"/>
  <c r="FA8" i="1" s="1"/>
  <c r="EB9" i="1"/>
  <c r="EY9" i="1" s="1"/>
  <c r="EB10" i="1"/>
  <c r="EY10" i="1" s="1"/>
  <c r="EB11" i="1"/>
  <c r="EY11" i="1" s="1"/>
  <c r="EB14" i="1"/>
  <c r="EY14" i="1" s="1"/>
  <c r="EB15" i="1"/>
  <c r="EY15" i="1" s="1"/>
  <c r="EB16" i="1"/>
  <c r="EY16" i="1" s="1"/>
  <c r="EB17" i="1"/>
  <c r="EY17" i="1" s="1"/>
  <c r="EB20" i="1"/>
  <c r="EY20" i="1" s="1"/>
  <c r="EB21" i="1"/>
  <c r="EY21" i="1" s="1"/>
  <c r="EB22" i="1"/>
  <c r="EY22" i="1" s="1"/>
  <c r="EB23" i="1"/>
  <c r="EY23" i="1" s="1"/>
  <c r="EB28" i="1"/>
  <c r="EY28" i="1" s="1"/>
  <c r="EB29" i="1"/>
  <c r="EY29" i="1" s="1"/>
  <c r="EB30" i="1"/>
  <c r="EY30" i="1" s="1"/>
  <c r="EB31" i="1"/>
  <c r="EY31" i="1" s="1"/>
  <c r="EB34" i="1"/>
  <c r="EB35" i="1"/>
  <c r="EB36" i="1"/>
  <c r="EB37" i="1"/>
  <c r="EB41" i="1"/>
  <c r="EY41" i="1" s="1"/>
  <c r="EB42" i="1"/>
  <c r="EY42" i="1" s="1"/>
  <c r="EB43" i="1"/>
  <c r="EY43" i="1" s="1"/>
  <c r="EB44" i="1"/>
  <c r="EY44" i="1" s="1"/>
  <c r="EB47" i="1"/>
  <c r="EY47" i="1" s="1"/>
  <c r="EB48" i="1"/>
  <c r="EY48" i="1" s="1"/>
  <c r="EB49" i="1"/>
  <c r="EY49" i="1" s="1"/>
  <c r="EB50" i="1"/>
  <c r="EY50" i="1" s="1"/>
  <c r="EB52" i="1"/>
  <c r="EB53" i="1"/>
  <c r="EY53" i="1" s="1"/>
  <c r="EB54" i="1"/>
  <c r="EY54" i="1" s="1"/>
  <c r="EB55" i="1"/>
  <c r="EY55" i="1" s="1"/>
  <c r="EB57" i="1"/>
  <c r="EY57" i="1" s="1"/>
  <c r="EB58" i="1"/>
  <c r="EB8" i="1"/>
  <c r="EY8" i="1" s="1"/>
  <c r="DQ9" i="1"/>
  <c r="EN9" i="1" s="1"/>
  <c r="DQ10" i="1"/>
  <c r="EN10" i="1" s="1"/>
  <c r="DQ11" i="1"/>
  <c r="EN11" i="1" s="1"/>
  <c r="DQ14" i="1"/>
  <c r="EN14" i="1" s="1"/>
  <c r="DQ15" i="1"/>
  <c r="EN15" i="1" s="1"/>
  <c r="DQ16" i="1"/>
  <c r="EN16" i="1" s="1"/>
  <c r="DQ17" i="1"/>
  <c r="EN17" i="1" s="1"/>
  <c r="DQ20" i="1"/>
  <c r="EN20" i="1" s="1"/>
  <c r="DQ21" i="1"/>
  <c r="EN21" i="1" s="1"/>
  <c r="DQ22" i="1"/>
  <c r="EN22" i="1" s="1"/>
  <c r="DQ23" i="1"/>
  <c r="EN23" i="1" s="1"/>
  <c r="DQ28" i="1"/>
  <c r="EN28" i="1" s="1"/>
  <c r="DQ29" i="1"/>
  <c r="EN29" i="1" s="1"/>
  <c r="DQ30" i="1"/>
  <c r="EN30" i="1" s="1"/>
  <c r="DQ31" i="1"/>
  <c r="EN31" i="1" s="1"/>
  <c r="DQ34" i="1"/>
  <c r="DQ35" i="1"/>
  <c r="DQ36" i="1"/>
  <c r="DQ37" i="1"/>
  <c r="DQ41" i="1"/>
  <c r="EN41" i="1" s="1"/>
  <c r="DQ42" i="1"/>
  <c r="EN42" i="1" s="1"/>
  <c r="DQ43" i="1"/>
  <c r="EN43" i="1" s="1"/>
  <c r="DQ44" i="1"/>
  <c r="EN44" i="1" s="1"/>
  <c r="DQ47" i="1"/>
  <c r="EN47" i="1" s="1"/>
  <c r="DQ48" i="1"/>
  <c r="EN48" i="1" s="1"/>
  <c r="DQ49" i="1"/>
  <c r="EN49" i="1" s="1"/>
  <c r="DQ50" i="1"/>
  <c r="EN50" i="1" s="1"/>
  <c r="DQ52" i="1"/>
  <c r="DQ53" i="1"/>
  <c r="EN53" i="1" s="1"/>
  <c r="DQ54" i="1"/>
  <c r="EN54" i="1" s="1"/>
  <c r="DQ55" i="1"/>
  <c r="EN55" i="1" s="1"/>
  <c r="DQ57" i="1"/>
  <c r="EN57" i="1" s="1"/>
  <c r="DQ58" i="1"/>
  <c r="DQ8" i="1"/>
  <c r="EN8" i="1" s="1"/>
  <c r="DW9" i="1"/>
  <c r="ET9" i="1" s="1"/>
  <c r="DW10" i="1"/>
  <c r="ET10" i="1" s="1"/>
  <c r="DW11" i="1"/>
  <c r="ET11" i="1" s="1"/>
  <c r="DW14" i="1"/>
  <c r="ET14" i="1" s="1"/>
  <c r="DW15" i="1"/>
  <c r="ET15" i="1" s="1"/>
  <c r="DW16" i="1"/>
  <c r="ET16" i="1" s="1"/>
  <c r="DW17" i="1"/>
  <c r="ET17" i="1" s="1"/>
  <c r="DW20" i="1"/>
  <c r="ET20" i="1" s="1"/>
  <c r="DW21" i="1"/>
  <c r="ET21" i="1" s="1"/>
  <c r="DW22" i="1"/>
  <c r="ET22" i="1" s="1"/>
  <c r="DW23" i="1"/>
  <c r="ET23" i="1" s="1"/>
  <c r="DW28" i="1"/>
  <c r="ET28" i="1" s="1"/>
  <c r="DW29" i="1"/>
  <c r="ET29" i="1" s="1"/>
  <c r="DW30" i="1"/>
  <c r="ET30" i="1" s="1"/>
  <c r="DW31" i="1"/>
  <c r="ET31" i="1" s="1"/>
  <c r="DW34" i="1"/>
  <c r="DW35" i="1"/>
  <c r="DW36" i="1"/>
  <c r="DW37" i="1"/>
  <c r="DW41" i="1"/>
  <c r="ET41" i="1" s="1"/>
  <c r="DW42" i="1"/>
  <c r="ET42" i="1" s="1"/>
  <c r="DW43" i="1"/>
  <c r="ET43" i="1" s="1"/>
  <c r="DW44" i="1"/>
  <c r="ET44" i="1" s="1"/>
  <c r="DW47" i="1"/>
  <c r="ET47" i="1" s="1"/>
  <c r="DW48" i="1"/>
  <c r="ET48" i="1" s="1"/>
  <c r="DW49" i="1"/>
  <c r="ET49" i="1" s="1"/>
  <c r="DW50" i="1"/>
  <c r="ET50" i="1" s="1"/>
  <c r="DW52" i="1"/>
  <c r="DW53" i="1"/>
  <c r="ET53" i="1" s="1"/>
  <c r="DW54" i="1"/>
  <c r="ET54" i="1" s="1"/>
  <c r="DW55" i="1"/>
  <c r="ET55" i="1" s="1"/>
  <c r="DW57" i="1"/>
  <c r="ET57" i="1" s="1"/>
  <c r="DW58" i="1"/>
  <c r="DW8" i="1"/>
  <c r="ET8" i="1" s="1"/>
  <c r="DV9" i="1"/>
  <c r="ES9" i="1" s="1"/>
  <c r="DV10" i="1"/>
  <c r="ES10" i="1" s="1"/>
  <c r="DV11" i="1"/>
  <c r="ES11" i="1" s="1"/>
  <c r="DV14" i="1"/>
  <c r="ES14" i="1" s="1"/>
  <c r="DV15" i="1"/>
  <c r="ES15" i="1" s="1"/>
  <c r="DV16" i="1"/>
  <c r="ES16" i="1" s="1"/>
  <c r="DV17" i="1"/>
  <c r="ES17" i="1" s="1"/>
  <c r="DV20" i="1"/>
  <c r="ES20" i="1" s="1"/>
  <c r="DV21" i="1"/>
  <c r="ES21" i="1" s="1"/>
  <c r="DV22" i="1"/>
  <c r="ES22" i="1" s="1"/>
  <c r="DV23" i="1"/>
  <c r="ES23" i="1" s="1"/>
  <c r="DV28" i="1"/>
  <c r="ES28" i="1" s="1"/>
  <c r="DV29" i="1"/>
  <c r="ES29" i="1" s="1"/>
  <c r="DV30" i="1"/>
  <c r="ES30" i="1" s="1"/>
  <c r="DV31" i="1"/>
  <c r="ES31" i="1" s="1"/>
  <c r="DV34" i="1"/>
  <c r="DV35" i="1"/>
  <c r="DV36" i="1"/>
  <c r="DV37" i="1"/>
  <c r="DV41" i="1"/>
  <c r="ES41" i="1" s="1"/>
  <c r="DV42" i="1"/>
  <c r="ES42" i="1" s="1"/>
  <c r="DV43" i="1"/>
  <c r="ES43" i="1" s="1"/>
  <c r="DV44" i="1"/>
  <c r="ES44" i="1" s="1"/>
  <c r="DV47" i="1"/>
  <c r="ES47" i="1" s="1"/>
  <c r="DV48" i="1"/>
  <c r="ES48" i="1" s="1"/>
  <c r="DV49" i="1"/>
  <c r="ES49" i="1" s="1"/>
  <c r="DV50" i="1"/>
  <c r="ES50" i="1" s="1"/>
  <c r="DV52" i="1"/>
  <c r="DV53" i="1"/>
  <c r="ES53" i="1" s="1"/>
  <c r="DV54" i="1"/>
  <c r="ES54" i="1" s="1"/>
  <c r="DV55" i="1"/>
  <c r="ES55" i="1" s="1"/>
  <c r="DV57" i="1"/>
  <c r="ES57" i="1" s="1"/>
  <c r="DV58" i="1"/>
  <c r="DV8" i="1"/>
  <c r="ES8" i="1" s="1"/>
  <c r="DU9" i="1"/>
  <c r="ER9" i="1" s="1"/>
  <c r="DU10" i="1"/>
  <c r="ER10" i="1" s="1"/>
  <c r="DU11" i="1"/>
  <c r="ER11" i="1" s="1"/>
  <c r="DU14" i="1"/>
  <c r="ER14" i="1" s="1"/>
  <c r="DU15" i="1"/>
  <c r="ER15" i="1" s="1"/>
  <c r="DU16" i="1"/>
  <c r="ER16" i="1" s="1"/>
  <c r="DU17" i="1"/>
  <c r="ER17" i="1" s="1"/>
  <c r="DU20" i="1"/>
  <c r="ER20" i="1" s="1"/>
  <c r="DU21" i="1"/>
  <c r="ER21" i="1" s="1"/>
  <c r="DU22" i="1"/>
  <c r="ER22" i="1" s="1"/>
  <c r="DU23" i="1"/>
  <c r="ER23" i="1" s="1"/>
  <c r="DU28" i="1"/>
  <c r="ER28" i="1" s="1"/>
  <c r="DU29" i="1"/>
  <c r="ER29" i="1" s="1"/>
  <c r="DU30" i="1"/>
  <c r="ER30" i="1" s="1"/>
  <c r="DU31" i="1"/>
  <c r="ER31" i="1" s="1"/>
  <c r="DU34" i="1"/>
  <c r="DU35" i="1"/>
  <c r="DU36" i="1"/>
  <c r="DU37" i="1"/>
  <c r="DU41" i="1"/>
  <c r="ER41" i="1" s="1"/>
  <c r="DU42" i="1"/>
  <c r="ER42" i="1" s="1"/>
  <c r="DU43" i="1"/>
  <c r="ER43" i="1" s="1"/>
  <c r="DU44" i="1"/>
  <c r="ER44" i="1" s="1"/>
  <c r="DU47" i="1"/>
  <c r="ER47" i="1" s="1"/>
  <c r="DU48" i="1"/>
  <c r="ER48" i="1" s="1"/>
  <c r="DU49" i="1"/>
  <c r="ER49" i="1" s="1"/>
  <c r="DU50" i="1"/>
  <c r="ER50" i="1" s="1"/>
  <c r="DU52" i="1"/>
  <c r="DU53" i="1"/>
  <c r="ER53" i="1" s="1"/>
  <c r="DU54" i="1"/>
  <c r="ER54" i="1" s="1"/>
  <c r="DU55" i="1"/>
  <c r="ER55" i="1" s="1"/>
  <c r="DU57" i="1"/>
  <c r="ER57" i="1" s="1"/>
  <c r="DU58" i="1"/>
  <c r="DU8" i="1"/>
  <c r="ER8" i="1" s="1"/>
  <c r="DT9" i="1"/>
  <c r="EQ9" i="1" s="1"/>
  <c r="DT10" i="1"/>
  <c r="EQ10" i="1" s="1"/>
  <c r="DT11" i="1"/>
  <c r="EQ11" i="1" s="1"/>
  <c r="DT14" i="1"/>
  <c r="EQ14" i="1" s="1"/>
  <c r="DT15" i="1"/>
  <c r="EQ15" i="1" s="1"/>
  <c r="DT16" i="1"/>
  <c r="EQ16" i="1" s="1"/>
  <c r="DT17" i="1"/>
  <c r="EQ17" i="1" s="1"/>
  <c r="DT20" i="1"/>
  <c r="EQ20" i="1" s="1"/>
  <c r="DT21" i="1"/>
  <c r="EQ21" i="1" s="1"/>
  <c r="DT22" i="1"/>
  <c r="EQ22" i="1" s="1"/>
  <c r="DT23" i="1"/>
  <c r="EQ23" i="1" s="1"/>
  <c r="DT28" i="1"/>
  <c r="EQ28" i="1" s="1"/>
  <c r="DT29" i="1"/>
  <c r="EQ29" i="1" s="1"/>
  <c r="DT30" i="1"/>
  <c r="EQ30" i="1" s="1"/>
  <c r="DT31" i="1"/>
  <c r="EQ31" i="1" s="1"/>
  <c r="DT34" i="1"/>
  <c r="DT35" i="1"/>
  <c r="DT36" i="1"/>
  <c r="DT37" i="1"/>
  <c r="DT41" i="1"/>
  <c r="EQ41" i="1" s="1"/>
  <c r="DT42" i="1"/>
  <c r="EQ42" i="1" s="1"/>
  <c r="DT43" i="1"/>
  <c r="EQ43" i="1" s="1"/>
  <c r="DT44" i="1"/>
  <c r="EQ44" i="1" s="1"/>
  <c r="DT47" i="1"/>
  <c r="EQ47" i="1" s="1"/>
  <c r="DT48" i="1"/>
  <c r="EQ48" i="1" s="1"/>
  <c r="DT49" i="1"/>
  <c r="EQ49" i="1" s="1"/>
  <c r="DT50" i="1"/>
  <c r="EQ50" i="1" s="1"/>
  <c r="DT52" i="1"/>
  <c r="DT53" i="1"/>
  <c r="EQ53" i="1" s="1"/>
  <c r="DT54" i="1"/>
  <c r="EQ54" i="1" s="1"/>
  <c r="DT55" i="1"/>
  <c r="EQ55" i="1" s="1"/>
  <c r="DT57" i="1"/>
  <c r="EQ57" i="1" s="1"/>
  <c r="DT58" i="1"/>
  <c r="DT8" i="1"/>
  <c r="EQ8" i="1" s="1"/>
  <c r="DS9" i="1"/>
  <c r="EP9" i="1" s="1"/>
  <c r="DS10" i="1"/>
  <c r="EP10" i="1" s="1"/>
  <c r="DS11" i="1"/>
  <c r="EP11" i="1" s="1"/>
  <c r="DS14" i="1"/>
  <c r="EP14" i="1" s="1"/>
  <c r="DS15" i="1"/>
  <c r="EP15" i="1" s="1"/>
  <c r="DS16" i="1"/>
  <c r="EP16" i="1" s="1"/>
  <c r="DS17" i="1"/>
  <c r="EP17" i="1" s="1"/>
  <c r="DS20" i="1"/>
  <c r="EP20" i="1" s="1"/>
  <c r="DS21" i="1"/>
  <c r="EP21" i="1" s="1"/>
  <c r="DS22" i="1"/>
  <c r="EP22" i="1" s="1"/>
  <c r="DS23" i="1"/>
  <c r="EP23" i="1" s="1"/>
  <c r="DS28" i="1"/>
  <c r="EP28" i="1" s="1"/>
  <c r="DS29" i="1"/>
  <c r="EP29" i="1" s="1"/>
  <c r="DS30" i="1"/>
  <c r="EP30" i="1" s="1"/>
  <c r="DS31" i="1"/>
  <c r="EP31" i="1" s="1"/>
  <c r="DS34" i="1"/>
  <c r="DS35" i="1"/>
  <c r="DS36" i="1"/>
  <c r="DS37" i="1"/>
  <c r="DS41" i="1"/>
  <c r="EP41" i="1" s="1"/>
  <c r="DS42" i="1"/>
  <c r="EP42" i="1" s="1"/>
  <c r="DS43" i="1"/>
  <c r="EP43" i="1" s="1"/>
  <c r="DS44" i="1"/>
  <c r="EP44" i="1" s="1"/>
  <c r="DS47" i="1"/>
  <c r="EP47" i="1" s="1"/>
  <c r="DS48" i="1"/>
  <c r="EP48" i="1" s="1"/>
  <c r="DS49" i="1"/>
  <c r="EP49" i="1" s="1"/>
  <c r="DS50" i="1"/>
  <c r="EP50" i="1" s="1"/>
  <c r="DS52" i="1"/>
  <c r="DS53" i="1"/>
  <c r="EP53" i="1" s="1"/>
  <c r="DS54" i="1"/>
  <c r="EP54" i="1" s="1"/>
  <c r="DS55" i="1"/>
  <c r="EP55" i="1" s="1"/>
  <c r="DS57" i="1"/>
  <c r="EP57" i="1" s="1"/>
  <c r="DS58" i="1"/>
  <c r="DS8" i="1"/>
  <c r="EP8" i="1" s="1"/>
  <c r="DR9" i="1"/>
  <c r="EO9" i="1" s="1"/>
  <c r="DR10" i="1"/>
  <c r="EO10" i="1" s="1"/>
  <c r="DR11" i="1"/>
  <c r="EO11" i="1" s="1"/>
  <c r="DR14" i="1"/>
  <c r="EO14" i="1" s="1"/>
  <c r="DR15" i="1"/>
  <c r="EO15" i="1" s="1"/>
  <c r="DR16" i="1"/>
  <c r="EO16" i="1" s="1"/>
  <c r="DR17" i="1"/>
  <c r="EO17" i="1" s="1"/>
  <c r="DR20" i="1"/>
  <c r="EO20" i="1" s="1"/>
  <c r="DR21" i="1"/>
  <c r="EO21" i="1" s="1"/>
  <c r="DR22" i="1"/>
  <c r="EO22" i="1" s="1"/>
  <c r="DR23" i="1"/>
  <c r="EO23" i="1" s="1"/>
  <c r="DR28" i="1"/>
  <c r="EO28" i="1" s="1"/>
  <c r="DR29" i="1"/>
  <c r="EO29" i="1" s="1"/>
  <c r="DR30" i="1"/>
  <c r="EO30" i="1" s="1"/>
  <c r="DR31" i="1"/>
  <c r="EO31" i="1" s="1"/>
  <c r="DR34" i="1"/>
  <c r="DR35" i="1"/>
  <c r="DR36" i="1"/>
  <c r="DR37" i="1"/>
  <c r="DR41" i="1"/>
  <c r="EO41" i="1" s="1"/>
  <c r="DR42" i="1"/>
  <c r="EO42" i="1" s="1"/>
  <c r="DR43" i="1"/>
  <c r="EO43" i="1" s="1"/>
  <c r="DR44" i="1"/>
  <c r="EO44" i="1" s="1"/>
  <c r="DR47" i="1"/>
  <c r="EO47" i="1" s="1"/>
  <c r="DR48" i="1"/>
  <c r="EO48" i="1" s="1"/>
  <c r="DR49" i="1"/>
  <c r="EO49" i="1" s="1"/>
  <c r="DR50" i="1"/>
  <c r="EO50" i="1" s="1"/>
  <c r="DR52" i="1"/>
  <c r="DR53" i="1"/>
  <c r="EO53" i="1" s="1"/>
  <c r="DR54" i="1"/>
  <c r="EO54" i="1" s="1"/>
  <c r="DR55" i="1"/>
  <c r="EO55" i="1" s="1"/>
  <c r="DR57" i="1"/>
  <c r="EO57" i="1" s="1"/>
  <c r="DR58" i="1"/>
  <c r="DR8" i="1"/>
  <c r="EO8" i="1" s="1"/>
  <c r="DP9" i="1"/>
  <c r="EM9" i="1" s="1"/>
  <c r="DP10" i="1"/>
  <c r="EM10" i="1" s="1"/>
  <c r="DP11" i="1"/>
  <c r="EM11" i="1" s="1"/>
  <c r="DP14" i="1"/>
  <c r="EM14" i="1" s="1"/>
  <c r="DP15" i="1"/>
  <c r="EM15" i="1" s="1"/>
  <c r="DP16" i="1"/>
  <c r="EM16" i="1" s="1"/>
  <c r="DP17" i="1"/>
  <c r="EM17" i="1" s="1"/>
  <c r="DP20" i="1"/>
  <c r="EM20" i="1" s="1"/>
  <c r="DP21" i="1"/>
  <c r="EM21" i="1" s="1"/>
  <c r="DP22" i="1"/>
  <c r="EM22" i="1" s="1"/>
  <c r="DP23" i="1"/>
  <c r="EM23" i="1" s="1"/>
  <c r="DP28" i="1"/>
  <c r="EM28" i="1" s="1"/>
  <c r="DP29" i="1"/>
  <c r="EM29" i="1" s="1"/>
  <c r="DP30" i="1"/>
  <c r="EM30" i="1" s="1"/>
  <c r="DP31" i="1"/>
  <c r="EM31" i="1" s="1"/>
  <c r="DP34" i="1"/>
  <c r="DP35" i="1"/>
  <c r="DP36" i="1"/>
  <c r="DP37" i="1"/>
  <c r="DP41" i="1"/>
  <c r="EM41" i="1" s="1"/>
  <c r="DP42" i="1"/>
  <c r="EM42" i="1" s="1"/>
  <c r="DP43" i="1"/>
  <c r="EM43" i="1" s="1"/>
  <c r="DP44" i="1"/>
  <c r="EM44" i="1" s="1"/>
  <c r="DP47" i="1"/>
  <c r="EM47" i="1" s="1"/>
  <c r="DP48" i="1"/>
  <c r="EM48" i="1" s="1"/>
  <c r="DP49" i="1"/>
  <c r="EM49" i="1" s="1"/>
  <c r="DP50" i="1"/>
  <c r="EM50" i="1" s="1"/>
  <c r="DP52" i="1"/>
  <c r="DP53" i="1"/>
  <c r="EM53" i="1" s="1"/>
  <c r="DP54" i="1"/>
  <c r="EM54" i="1" s="1"/>
  <c r="DP55" i="1"/>
  <c r="EM55" i="1" s="1"/>
  <c r="DP57" i="1"/>
  <c r="EM57" i="1" s="1"/>
  <c r="DP58" i="1"/>
  <c r="DP8" i="1"/>
  <c r="EM8" i="1" s="1"/>
  <c r="DO9" i="1"/>
  <c r="EL9" i="1" s="1"/>
  <c r="DO10" i="1"/>
  <c r="EL10" i="1" s="1"/>
  <c r="DO11" i="1"/>
  <c r="EL11" i="1" s="1"/>
  <c r="DO14" i="1"/>
  <c r="EL14" i="1" s="1"/>
  <c r="DO15" i="1"/>
  <c r="EL15" i="1" s="1"/>
  <c r="DO16" i="1"/>
  <c r="EL16" i="1" s="1"/>
  <c r="DO17" i="1"/>
  <c r="EL17" i="1" s="1"/>
  <c r="DO20" i="1"/>
  <c r="EL20" i="1" s="1"/>
  <c r="DO21" i="1"/>
  <c r="EL21" i="1" s="1"/>
  <c r="DO22" i="1"/>
  <c r="EL22" i="1" s="1"/>
  <c r="DO23" i="1"/>
  <c r="EL23" i="1" s="1"/>
  <c r="DO28" i="1"/>
  <c r="EL28" i="1" s="1"/>
  <c r="DO29" i="1"/>
  <c r="EL29" i="1" s="1"/>
  <c r="DO30" i="1"/>
  <c r="EL30" i="1" s="1"/>
  <c r="DO31" i="1"/>
  <c r="EL31" i="1" s="1"/>
  <c r="DO34" i="1"/>
  <c r="DO35" i="1"/>
  <c r="DO36" i="1"/>
  <c r="DO37" i="1"/>
  <c r="DO41" i="1"/>
  <c r="EL41" i="1" s="1"/>
  <c r="DO42" i="1"/>
  <c r="EL42" i="1" s="1"/>
  <c r="DO43" i="1"/>
  <c r="EL43" i="1" s="1"/>
  <c r="DO44" i="1"/>
  <c r="EL44" i="1" s="1"/>
  <c r="DO47" i="1"/>
  <c r="EL47" i="1" s="1"/>
  <c r="DO48" i="1"/>
  <c r="EL48" i="1" s="1"/>
  <c r="DO49" i="1"/>
  <c r="EL49" i="1" s="1"/>
  <c r="DO50" i="1"/>
  <c r="EL50" i="1" s="1"/>
  <c r="DO52" i="1"/>
  <c r="DO53" i="1"/>
  <c r="EL53" i="1" s="1"/>
  <c r="DO54" i="1"/>
  <c r="EL54" i="1" s="1"/>
  <c r="DO55" i="1"/>
  <c r="EL55" i="1" s="1"/>
  <c r="DO57" i="1"/>
  <c r="EL57" i="1" s="1"/>
  <c r="DO58" i="1"/>
  <c r="DO8" i="1"/>
  <c r="EL8" i="1" s="1"/>
  <c r="DN9" i="1"/>
  <c r="EK9" i="1" s="1"/>
  <c r="DN10" i="1"/>
  <c r="EK10" i="1" s="1"/>
  <c r="DN11" i="1"/>
  <c r="EK11" i="1" s="1"/>
  <c r="DN14" i="1"/>
  <c r="EK14" i="1" s="1"/>
  <c r="DN15" i="1"/>
  <c r="EK15" i="1" s="1"/>
  <c r="DN16" i="1"/>
  <c r="EK16" i="1" s="1"/>
  <c r="DN17" i="1"/>
  <c r="EK17" i="1" s="1"/>
  <c r="DN20" i="1"/>
  <c r="EK20" i="1" s="1"/>
  <c r="DN21" i="1"/>
  <c r="EK21" i="1" s="1"/>
  <c r="DN22" i="1"/>
  <c r="EK22" i="1" s="1"/>
  <c r="DN23" i="1"/>
  <c r="EK23" i="1" s="1"/>
  <c r="DN28" i="1"/>
  <c r="EK28" i="1" s="1"/>
  <c r="DN29" i="1"/>
  <c r="EK29" i="1" s="1"/>
  <c r="DN30" i="1"/>
  <c r="EK30" i="1" s="1"/>
  <c r="DN31" i="1"/>
  <c r="EK31" i="1" s="1"/>
  <c r="DN34" i="1"/>
  <c r="DN35" i="1"/>
  <c r="DN36" i="1"/>
  <c r="DN37" i="1"/>
  <c r="DN41" i="1"/>
  <c r="EK41" i="1" s="1"/>
  <c r="DN42" i="1"/>
  <c r="EK42" i="1" s="1"/>
  <c r="DN43" i="1"/>
  <c r="EK43" i="1" s="1"/>
  <c r="DN44" i="1"/>
  <c r="EK44" i="1" s="1"/>
  <c r="DN47" i="1"/>
  <c r="EK47" i="1" s="1"/>
  <c r="DN48" i="1"/>
  <c r="EK48" i="1" s="1"/>
  <c r="DN49" i="1"/>
  <c r="EK49" i="1" s="1"/>
  <c r="DN50" i="1"/>
  <c r="EK50" i="1" s="1"/>
  <c r="DN52" i="1"/>
  <c r="DN53" i="1"/>
  <c r="EK53" i="1" s="1"/>
  <c r="DN54" i="1"/>
  <c r="EK54" i="1" s="1"/>
  <c r="DN55" i="1"/>
  <c r="EK55" i="1" s="1"/>
  <c r="DN57" i="1"/>
  <c r="EK57" i="1" s="1"/>
  <c r="DN58" i="1"/>
  <c r="DN8" i="1"/>
  <c r="EK8" i="1" s="1"/>
  <c r="DM9" i="1"/>
  <c r="EJ9" i="1" s="1"/>
  <c r="DM10" i="1"/>
  <c r="EJ10" i="1" s="1"/>
  <c r="DM11" i="1"/>
  <c r="EJ11" i="1" s="1"/>
  <c r="DM14" i="1"/>
  <c r="EJ14" i="1" s="1"/>
  <c r="DM15" i="1"/>
  <c r="EJ15" i="1" s="1"/>
  <c r="DM16" i="1"/>
  <c r="EJ16" i="1" s="1"/>
  <c r="DM17" i="1"/>
  <c r="EJ17" i="1" s="1"/>
  <c r="DM20" i="1"/>
  <c r="EJ20" i="1" s="1"/>
  <c r="DM21" i="1"/>
  <c r="EJ21" i="1" s="1"/>
  <c r="DM22" i="1"/>
  <c r="EJ22" i="1" s="1"/>
  <c r="DM23" i="1"/>
  <c r="EJ23" i="1" s="1"/>
  <c r="DM28" i="1"/>
  <c r="EJ28" i="1" s="1"/>
  <c r="DM29" i="1"/>
  <c r="EJ29" i="1" s="1"/>
  <c r="DM30" i="1"/>
  <c r="EJ30" i="1" s="1"/>
  <c r="DM31" i="1"/>
  <c r="EJ31" i="1" s="1"/>
  <c r="DM34" i="1"/>
  <c r="DM35" i="1"/>
  <c r="DM36" i="1"/>
  <c r="DM37" i="1"/>
  <c r="DM41" i="1"/>
  <c r="EJ41" i="1" s="1"/>
  <c r="DM42" i="1"/>
  <c r="EJ42" i="1" s="1"/>
  <c r="DM43" i="1"/>
  <c r="EJ43" i="1" s="1"/>
  <c r="DM44" i="1"/>
  <c r="EJ44" i="1" s="1"/>
  <c r="DM47" i="1"/>
  <c r="EJ47" i="1" s="1"/>
  <c r="DM48" i="1"/>
  <c r="EJ48" i="1" s="1"/>
  <c r="DM49" i="1"/>
  <c r="EJ49" i="1" s="1"/>
  <c r="DM50" i="1"/>
  <c r="EJ50" i="1" s="1"/>
  <c r="DM52" i="1"/>
  <c r="DM53" i="1"/>
  <c r="EJ53" i="1" s="1"/>
  <c r="DM54" i="1"/>
  <c r="EJ54" i="1" s="1"/>
  <c r="DM55" i="1"/>
  <c r="EJ55" i="1" s="1"/>
  <c r="DM57" i="1"/>
  <c r="EJ57" i="1" s="1"/>
  <c r="DM58" i="1"/>
  <c r="DM8" i="1"/>
  <c r="EJ8" i="1" s="1"/>
  <c r="DX9" i="1"/>
  <c r="EU9" i="1" s="1"/>
  <c r="DX10" i="1"/>
  <c r="EU10" i="1" s="1"/>
  <c r="DX11" i="1"/>
  <c r="EU11" i="1" s="1"/>
  <c r="DX14" i="1"/>
  <c r="EU14" i="1" s="1"/>
  <c r="DX15" i="1"/>
  <c r="EU15" i="1" s="1"/>
  <c r="DX16" i="1"/>
  <c r="EU16" i="1" s="1"/>
  <c r="DX17" i="1"/>
  <c r="EU17" i="1" s="1"/>
  <c r="DX20" i="1"/>
  <c r="EU20" i="1" s="1"/>
  <c r="DX21" i="1"/>
  <c r="EU21" i="1" s="1"/>
  <c r="DX22" i="1"/>
  <c r="EU22" i="1" s="1"/>
  <c r="DX23" i="1"/>
  <c r="EU23" i="1" s="1"/>
  <c r="DX28" i="1"/>
  <c r="EU28" i="1" s="1"/>
  <c r="DX29" i="1"/>
  <c r="EU29" i="1" s="1"/>
  <c r="DX30" i="1"/>
  <c r="EU30" i="1" s="1"/>
  <c r="DX31" i="1"/>
  <c r="EU31" i="1" s="1"/>
  <c r="DX34" i="1"/>
  <c r="DX35" i="1"/>
  <c r="DX36" i="1"/>
  <c r="DX37" i="1"/>
  <c r="DX41" i="1"/>
  <c r="EU41" i="1" s="1"/>
  <c r="DX42" i="1"/>
  <c r="EU42" i="1" s="1"/>
  <c r="DX43" i="1"/>
  <c r="EU43" i="1" s="1"/>
  <c r="DX44" i="1"/>
  <c r="EU44" i="1" s="1"/>
  <c r="DX47" i="1"/>
  <c r="EU47" i="1" s="1"/>
  <c r="DX48" i="1"/>
  <c r="EU48" i="1" s="1"/>
  <c r="DX49" i="1"/>
  <c r="EU49" i="1" s="1"/>
  <c r="DX50" i="1"/>
  <c r="EU50" i="1" s="1"/>
  <c r="DX52" i="1"/>
  <c r="DX53" i="1"/>
  <c r="EU53" i="1" s="1"/>
  <c r="DX54" i="1"/>
  <c r="EU54" i="1" s="1"/>
  <c r="DX55" i="1"/>
  <c r="EU55" i="1" s="1"/>
  <c r="DX57" i="1"/>
  <c r="EU57" i="1" s="1"/>
  <c r="DX58" i="1"/>
  <c r="DX8" i="1"/>
  <c r="EU8" i="1" s="1"/>
  <c r="DK9" i="1"/>
  <c r="EH9" i="1" s="1"/>
  <c r="DK10" i="1"/>
  <c r="EH10" i="1" s="1"/>
  <c r="DK11" i="1"/>
  <c r="EH11" i="1" s="1"/>
  <c r="DK14" i="1"/>
  <c r="EH14" i="1" s="1"/>
  <c r="DK15" i="1"/>
  <c r="EH15" i="1" s="1"/>
  <c r="DK16" i="1"/>
  <c r="EH16" i="1" s="1"/>
  <c r="DK17" i="1"/>
  <c r="EH17" i="1" s="1"/>
  <c r="DK20" i="1"/>
  <c r="EH20" i="1" s="1"/>
  <c r="DK21" i="1"/>
  <c r="EH21" i="1" s="1"/>
  <c r="DK22" i="1"/>
  <c r="EH22" i="1" s="1"/>
  <c r="DK23" i="1"/>
  <c r="EH23" i="1" s="1"/>
  <c r="DK28" i="1"/>
  <c r="EH28" i="1" s="1"/>
  <c r="DK29" i="1"/>
  <c r="EH29" i="1" s="1"/>
  <c r="DK30" i="1"/>
  <c r="EH30" i="1" s="1"/>
  <c r="DK31" i="1"/>
  <c r="EH31" i="1" s="1"/>
  <c r="DK34" i="1"/>
  <c r="DK35" i="1"/>
  <c r="DK36" i="1"/>
  <c r="DK37" i="1"/>
  <c r="DK41" i="1"/>
  <c r="EH41" i="1" s="1"/>
  <c r="DK42" i="1"/>
  <c r="EH42" i="1" s="1"/>
  <c r="DK43" i="1"/>
  <c r="EH43" i="1" s="1"/>
  <c r="DK44" i="1"/>
  <c r="EH44" i="1" s="1"/>
  <c r="DK47" i="1"/>
  <c r="EH47" i="1" s="1"/>
  <c r="DK48" i="1"/>
  <c r="EH48" i="1" s="1"/>
  <c r="DK49" i="1"/>
  <c r="EH49" i="1" s="1"/>
  <c r="DK50" i="1"/>
  <c r="EH50" i="1" s="1"/>
  <c r="DK52" i="1"/>
  <c r="DK53" i="1"/>
  <c r="EH53" i="1" s="1"/>
  <c r="DK54" i="1"/>
  <c r="EH54" i="1" s="1"/>
  <c r="DK55" i="1"/>
  <c r="EH55" i="1" s="1"/>
  <c r="DK57" i="1"/>
  <c r="EH57" i="1" s="1"/>
  <c r="DK58" i="1"/>
  <c r="DK8" i="1"/>
  <c r="EH8" i="1" s="1"/>
  <c r="DJ9" i="1"/>
  <c r="EG9" i="1" s="1"/>
  <c r="DJ10" i="1"/>
  <c r="EG10" i="1" s="1"/>
  <c r="DJ11" i="1"/>
  <c r="EG11" i="1" s="1"/>
  <c r="DJ14" i="1"/>
  <c r="EG14" i="1" s="1"/>
  <c r="DJ15" i="1"/>
  <c r="EG15" i="1" s="1"/>
  <c r="DJ16" i="1"/>
  <c r="EG16" i="1" s="1"/>
  <c r="DJ17" i="1"/>
  <c r="EG17" i="1" s="1"/>
  <c r="DJ20" i="1"/>
  <c r="EG20" i="1" s="1"/>
  <c r="DJ21" i="1"/>
  <c r="EG21" i="1" s="1"/>
  <c r="DJ22" i="1"/>
  <c r="EG22" i="1" s="1"/>
  <c r="DJ23" i="1"/>
  <c r="EG23" i="1" s="1"/>
  <c r="DJ28" i="1"/>
  <c r="EG28" i="1" s="1"/>
  <c r="DJ29" i="1"/>
  <c r="EG29" i="1" s="1"/>
  <c r="DJ30" i="1"/>
  <c r="EG30" i="1" s="1"/>
  <c r="DJ31" i="1"/>
  <c r="EG31" i="1" s="1"/>
  <c r="DJ34" i="1"/>
  <c r="DJ35" i="1"/>
  <c r="DJ36" i="1"/>
  <c r="DJ37" i="1"/>
  <c r="DJ41" i="1"/>
  <c r="EG41" i="1" s="1"/>
  <c r="DJ42" i="1"/>
  <c r="EG42" i="1" s="1"/>
  <c r="DJ43" i="1"/>
  <c r="EG43" i="1" s="1"/>
  <c r="DJ44" i="1"/>
  <c r="EG44" i="1" s="1"/>
  <c r="DJ47" i="1"/>
  <c r="EG47" i="1" s="1"/>
  <c r="DJ48" i="1"/>
  <c r="EG48" i="1" s="1"/>
  <c r="DJ49" i="1"/>
  <c r="EG49" i="1" s="1"/>
  <c r="DJ50" i="1"/>
  <c r="EG50" i="1" s="1"/>
  <c r="DJ52" i="1"/>
  <c r="DJ53" i="1"/>
  <c r="EG53" i="1" s="1"/>
  <c r="DJ54" i="1"/>
  <c r="EG54" i="1" s="1"/>
  <c r="DJ55" i="1"/>
  <c r="EG55" i="1" s="1"/>
  <c r="DJ57" i="1"/>
  <c r="EG57" i="1" s="1"/>
  <c r="DJ58" i="1"/>
  <c r="DH9" i="1"/>
  <c r="EE9" i="1" s="1"/>
  <c r="DH10" i="1"/>
  <c r="EE10" i="1" s="1"/>
  <c r="DH11" i="1"/>
  <c r="EE11" i="1" s="1"/>
  <c r="DH14" i="1"/>
  <c r="EE14" i="1" s="1"/>
  <c r="DH15" i="1"/>
  <c r="EE15" i="1" s="1"/>
  <c r="DH16" i="1"/>
  <c r="EE16" i="1" s="1"/>
  <c r="DH17" i="1"/>
  <c r="EE17" i="1" s="1"/>
  <c r="DH20" i="1"/>
  <c r="EE20" i="1" s="1"/>
  <c r="DH21" i="1"/>
  <c r="EE21" i="1" s="1"/>
  <c r="DH22" i="1"/>
  <c r="EE22" i="1" s="1"/>
  <c r="DH23" i="1"/>
  <c r="EE23" i="1" s="1"/>
  <c r="EE28" i="1"/>
  <c r="EE29" i="1"/>
  <c r="DH30" i="1"/>
  <c r="EE30" i="1" s="1"/>
  <c r="DH31" i="1"/>
  <c r="EE31" i="1" s="1"/>
  <c r="DH34" i="1"/>
  <c r="DH35" i="1"/>
  <c r="DH36" i="1"/>
  <c r="DH37" i="1"/>
  <c r="DH41" i="1"/>
  <c r="EE41" i="1" s="1"/>
  <c r="DH42" i="1"/>
  <c r="EE42" i="1" s="1"/>
  <c r="DH43" i="1"/>
  <c r="EE43" i="1" s="1"/>
  <c r="DH44" i="1"/>
  <c r="EE44" i="1" s="1"/>
  <c r="DH47" i="1"/>
  <c r="EE47" i="1" s="1"/>
  <c r="DH48" i="1"/>
  <c r="DH49" i="1"/>
  <c r="EE49" i="1" s="1"/>
  <c r="DH50" i="1"/>
  <c r="EE50" i="1" s="1"/>
  <c r="DH52" i="1"/>
  <c r="DH53" i="1"/>
  <c r="EE53" i="1" s="1"/>
  <c r="DH54" i="1"/>
  <c r="EE54" i="1" s="1"/>
  <c r="DH55" i="1"/>
  <c r="EE55" i="1" s="1"/>
  <c r="DH57" i="1"/>
  <c r="EE57" i="1" s="1"/>
  <c r="DH58" i="1"/>
  <c r="DH8" i="1"/>
  <c r="EE8" i="1" s="1"/>
  <c r="DI9" i="1"/>
  <c r="EF9" i="1" s="1"/>
  <c r="DI10" i="1"/>
  <c r="EF10" i="1" s="1"/>
  <c r="DI11" i="1"/>
  <c r="EF11" i="1" s="1"/>
  <c r="DI14" i="1"/>
  <c r="EF14" i="1" s="1"/>
  <c r="DI15" i="1"/>
  <c r="EF15" i="1" s="1"/>
  <c r="DI16" i="1"/>
  <c r="EF16" i="1" s="1"/>
  <c r="DI17" i="1"/>
  <c r="EF17" i="1" s="1"/>
  <c r="DI20" i="1"/>
  <c r="EF20" i="1" s="1"/>
  <c r="DI21" i="1"/>
  <c r="EF21" i="1" s="1"/>
  <c r="DI22" i="1"/>
  <c r="EF22" i="1" s="1"/>
  <c r="DI23" i="1"/>
  <c r="EF23" i="1" s="1"/>
  <c r="DI28" i="1"/>
  <c r="EF28" i="1" s="1"/>
  <c r="DI29" i="1"/>
  <c r="EF29" i="1" s="1"/>
  <c r="DI30" i="1"/>
  <c r="EF30" i="1" s="1"/>
  <c r="DI31" i="1"/>
  <c r="EF31" i="1" s="1"/>
  <c r="DI34" i="1"/>
  <c r="DI35" i="1"/>
  <c r="DI36" i="1"/>
  <c r="DI37" i="1"/>
  <c r="DI41" i="1"/>
  <c r="EF41" i="1" s="1"/>
  <c r="DI42" i="1"/>
  <c r="EF42" i="1" s="1"/>
  <c r="DI43" i="1"/>
  <c r="EF43" i="1" s="1"/>
  <c r="DI44" i="1"/>
  <c r="EF44" i="1" s="1"/>
  <c r="DI47" i="1"/>
  <c r="EF47" i="1" s="1"/>
  <c r="DI48" i="1"/>
  <c r="EF48" i="1" s="1"/>
  <c r="DI49" i="1"/>
  <c r="EF49" i="1" s="1"/>
  <c r="DI50" i="1"/>
  <c r="EF50" i="1" s="1"/>
  <c r="DI52" i="1"/>
  <c r="DI53" i="1"/>
  <c r="EF53" i="1" s="1"/>
  <c r="DI54" i="1"/>
  <c r="EF54" i="1" s="1"/>
  <c r="DI55" i="1"/>
  <c r="EF55" i="1" s="1"/>
  <c r="DI57" i="1"/>
  <c r="EF57" i="1" s="1"/>
  <c r="DI58" i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<sst xmlns="http://schemas.openxmlformats.org/spreadsheetml/2006/main" count="810" uniqueCount="146">
  <si>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</si>
  <si>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</si>
  <si>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</si>
  <si>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</si>
  <si>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</si>
  <si>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</si>
  <si>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</si>
  <si>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</si>
  <si>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</si>
  <si>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</si>
  <si>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</si>
  <si>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</si>
  <si>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</si>
  <si>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</si>
  <si>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</si>
  <si>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</si>
  <si>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</si>
  <si>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</si>
  <si>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</si>
  <si>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</si>
  <si>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</si>
  <si>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</si>
  <si>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</si>
  <si>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</si>
  <si>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</si>
  <si>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</si>
  <si>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</si>
  <si>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</si>
  <si>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</si>
  <si>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</si>
  <si>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</si>
  <si>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</si>
  <si>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</si>
  <si>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</si>
  <si>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</si>
  <si>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</si>
  <si>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</si>
  <si>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</si>
  <si>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</si>
  <si>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</si>
  <si>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</si>
  <si>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</si>
  <si>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</si>
  <si>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</si>
  <si>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</si>
  <si>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</si>
  <si>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</si>
  <si>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</si>
  <si>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</si>
  <si>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</si>
  <si>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</si>
  <si>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</si>
  <si>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</si>
  <si>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</si>
  <si>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</si>
  <si>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</si>
  <si>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</si>
  <si>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</si>
  <si>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</si>
  <si>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</si>
  <si>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</si>
  <si>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</si>
  <si>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</si>
  <si>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</si>
  <si>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</si>
  <si>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</si>
  <si>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</si>
  <si>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</si>
  <si>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</si>
  <si>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</si>
  <si>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</si>
  <si>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</si>
  <si>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</si>
  <si>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</si>
  <si>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</si>
  <si>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</si>
  <si>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</si>
  <si>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</si>
  <si>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</si>
  <si>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</si>
  <si>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</si>
  <si>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</si>
  <si>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</si>
  <si>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</si>
  <si>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</si>
  <si>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УТВЕРЖДЕН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</si>
  <si>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</si>
  <si>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</si>
  <si>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</si>
  <si>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</si>
  <si>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</si>
  <si>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</si>
  <si>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</si>
  <si>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</si>
  <si>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</si>
  <si>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</si>
  <si>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</si>
  <si>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</si>
  <si>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</si>
  <si>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</si>
  <si>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рус</t>
  </si>
  <si>
    <t>7д</t>
  </si>
  <si>
    <t>7 к</t>
  </si>
  <si>
    <t>6д</t>
  </si>
  <si>
    <t>мат</t>
  </si>
  <si>
    <t>лит</t>
  </si>
  <si>
    <t>4д</t>
  </si>
  <si>
    <t xml:space="preserve">4е </t>
  </si>
  <si>
    <t>4 ж</t>
  </si>
  <si>
    <t>хим</t>
  </si>
  <si>
    <t>8 к</t>
  </si>
  <si>
    <t>био</t>
  </si>
  <si>
    <t>3 д</t>
  </si>
  <si>
    <t>2 к</t>
  </si>
  <si>
    <t>3 к</t>
  </si>
  <si>
    <t>5 е</t>
  </si>
  <si>
    <t>5 к</t>
  </si>
  <si>
    <t>9 д</t>
  </si>
  <si>
    <t>физ</t>
  </si>
  <si>
    <t>6 е</t>
  </si>
  <si>
    <t>гео</t>
  </si>
  <si>
    <t>4 к</t>
  </si>
  <si>
    <t>2 д</t>
  </si>
  <si>
    <t>6 к</t>
  </si>
  <si>
    <t>ркс</t>
  </si>
  <si>
    <t xml:space="preserve">мат </t>
  </si>
  <si>
    <t>впр</t>
  </si>
  <si>
    <t>анг</t>
  </si>
  <si>
    <t>2д</t>
  </si>
  <si>
    <t>2к</t>
  </si>
  <si>
    <t>3д</t>
  </si>
  <si>
    <t>3к</t>
  </si>
  <si>
    <t>4е</t>
  </si>
  <si>
    <t>4к</t>
  </si>
  <si>
    <t>4ж</t>
  </si>
  <si>
    <t>5е</t>
  </si>
  <si>
    <t>5к</t>
  </si>
  <si>
    <t>7к</t>
  </si>
  <si>
    <t>6е</t>
  </si>
  <si>
    <t>6к</t>
  </si>
  <si>
    <t>8к</t>
  </si>
  <si>
    <t>9д</t>
  </si>
  <si>
    <t>Приказом от 09.01.2025 № 1544-о</t>
  </si>
  <si>
    <t>Директор МАОУ СОШ № 17</t>
  </si>
  <si>
    <t>В.Я.Андросов</t>
  </si>
  <si>
    <t>График оценочных процедур в МАОУ СОШ №_17__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</si>
</sst>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1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0" fillId="0" borderId="4" xfId="0" applyFont="1" applyBorder="1" applyAlignment="1">
      <alignment horizontal="left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4" fontId="0" fillId="0" borderId="4" xfId="0" applyNumberFormat="1" applyBorder="1"/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17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5" borderId="9" xfId="0" applyFont="1" applyFill="1" applyBorder="1" applyAlignment="1">
      <alignment horizontal="center" vertical="center"/>
    </xf>
    <xf numFmtId="0" fontId="25" fillId="15" borderId="11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/>
    </xf>
    <xf numFmtId="0" fontId="14" fillId="0" borderId="18" xfId="0" applyFont="1" applyBorder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618"/>
  <sheetViews>
    <sheetView tabSelected="1" zoomScale="70" zoomScaleNormal="70" workbookViewId="0">
      <pane xSplit="4" ySplit="7" topLeftCell="CW11" activePane="bottomRight" state="frozen"/>
      <selection pane="topRight" activeCell="E1" sqref="E1"/>
      <selection pane="bottomLeft" activeCell="A8" sqref="A8"/>
      <selection pane="bottomRight" activeCell="EF49" sqref="EF49"/>
    </sheetView>
  </sheetViews>
  <sheetFormatPr defaultRowHeight="15" customHeight="1" x14ac:dyDescent="0.3"/>
  <cols>
    <col min="1" max="1" width="14.19921875" style="5" customWidth="1"/>
    <col min="2" max="2" width="4.5" style="7" customWidth="1"/>
    <col min="3" max="3" width="2.19921875" customWidth="1"/>
    <col min="4" max="4" width="5.3984375" style="40" customWidth="1"/>
    <col min="5" max="6" width="4.69921875" style="14" customWidth="1"/>
    <col min="7" max="7" width="4.69921875" style="52" customWidth="1"/>
    <col min="8" max="76" width="4.69921875" style="14" customWidth="1"/>
    <col min="77" max="77" width="4.69921875" style="52" customWidth="1"/>
    <col min="78" max="95" width="4.69921875" style="14" customWidth="1"/>
    <col min="96" max="102" width="4.69921875" style="52" customWidth="1"/>
    <col min="103" max="103" width="4.69921875" style="14" customWidth="1"/>
    <col min="104" max="107" width="4.69921875" style="52" customWidth="1"/>
    <col min="108" max="111" width="4.69921875" style="14" customWidth="1"/>
    <col min="112" max="132" width="4.69921875" style="12" customWidth="1"/>
    <col min="133" max="134" width="4.69921875" style="2" customWidth="1"/>
    <col min="135" max="137" width="7.69921875" bestFit="1" customWidth="1"/>
    <col min="138" max="138" width="9.69921875" customWidth="1"/>
    <col min="139" max="157" width="7.69921875" bestFit="1" customWidth="1"/>
    <col min="158" max="1012" width="12.8984375" customWidth="1"/>
  </cols>
  <sheetData>
    <row r="2" spans="1:157" ht="19.95" customHeight="1" x14ac:dyDescent="0.3">
      <c r="F2" s="69" t="s">
        <v>85</v>
      </c>
      <c r="G2" s="69"/>
      <c r="H2" s="69"/>
      <c r="I2" s="69"/>
      <c r="J2" s="69"/>
    </row>
    <row r="3" spans="1:157" ht="19.95" customHeight="1" x14ac:dyDescent="0.3">
      <c r="F3" s="71" t="s">
        <v>142</v>
      </c>
      <c r="G3" s="71"/>
      <c r="H3" s="71"/>
      <c r="I3" s="71"/>
      <c r="J3" s="71"/>
      <c r="K3" s="71"/>
      <c r="L3" s="71"/>
      <c r="M3" s="71"/>
      <c r="N3" s="71"/>
      <c r="R3" s="68" t="s">
        <v>145</v>
      </c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157" ht="19.95" customHeight="1" x14ac:dyDescent="0.3">
      <c r="F4" s="70" t="s">
        <v>143</v>
      </c>
      <c r="G4" s="70"/>
      <c r="H4" s="70"/>
      <c r="I4" s="70"/>
      <c r="J4" s="70"/>
      <c r="K4" s="70"/>
      <c r="L4" s="70"/>
      <c r="M4" s="70"/>
      <c r="N4" s="70"/>
      <c r="R4" s="68" t="s">
        <v>94</v>
      </c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33"/>
      <c r="AI4" s="33"/>
    </row>
    <row r="5" spans="1:157" ht="15" customHeight="1" x14ac:dyDescent="0.3">
      <c r="F5" s="80" t="s">
        <v>144</v>
      </c>
      <c r="G5" s="80"/>
      <c r="H5" s="80"/>
      <c r="I5" s="80"/>
      <c r="J5" s="80"/>
    </row>
    <row r="6" spans="1:157" s="6" customFormat="1" ht="30" customHeight="1" x14ac:dyDescent="0.25">
      <c r="A6" s="66" t="s">
        <v>66</v>
      </c>
      <c r="B6" s="66"/>
      <c r="D6" s="34"/>
      <c r="E6" s="74" t="s">
        <v>87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 t="s">
        <v>88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6" t="s">
        <v>89</v>
      </c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67" t="s">
        <v>90</v>
      </c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73" t="s">
        <v>91</v>
      </c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8" t="s">
        <v>67</v>
      </c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2" t="s">
        <v>92</v>
      </c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</row>
    <row r="7" spans="1:157" s="6" customFormat="1" ht="18" customHeight="1" x14ac:dyDescent="0.25">
      <c r="A7" s="29" t="s">
        <v>30</v>
      </c>
      <c r="B7" s="20" t="s">
        <v>31</v>
      </c>
      <c r="D7" s="35" t="s">
        <v>68</v>
      </c>
      <c r="E7" s="36">
        <v>9</v>
      </c>
      <c r="F7" s="36">
        <v>10</v>
      </c>
      <c r="G7" s="36">
        <v>11</v>
      </c>
      <c r="H7" s="36">
        <v>13</v>
      </c>
      <c r="I7" s="36">
        <v>14</v>
      </c>
      <c r="J7" s="36">
        <v>15</v>
      </c>
      <c r="K7" s="36">
        <v>16</v>
      </c>
      <c r="L7" s="36">
        <v>17</v>
      </c>
      <c r="M7" s="36">
        <v>18</v>
      </c>
      <c r="N7" s="36">
        <v>20</v>
      </c>
      <c r="O7" s="36">
        <v>21</v>
      </c>
      <c r="P7" s="36">
        <v>22</v>
      </c>
      <c r="Q7" s="36">
        <v>23</v>
      </c>
      <c r="R7" s="36">
        <v>24</v>
      </c>
      <c r="S7" s="36">
        <v>25</v>
      </c>
      <c r="T7" s="36">
        <v>27</v>
      </c>
      <c r="U7" s="36">
        <v>28</v>
      </c>
      <c r="V7" s="36">
        <v>29</v>
      </c>
      <c r="W7" s="36">
        <v>30</v>
      </c>
      <c r="X7" s="36">
        <v>31</v>
      </c>
      <c r="Y7" s="36">
        <v>1</v>
      </c>
      <c r="Z7" s="37">
        <v>3</v>
      </c>
      <c r="AA7" s="37">
        <v>4</v>
      </c>
      <c r="AB7" s="37">
        <v>5</v>
      </c>
      <c r="AC7" s="37">
        <v>6</v>
      </c>
      <c r="AD7" s="37">
        <v>7</v>
      </c>
      <c r="AE7" s="37">
        <v>8</v>
      </c>
      <c r="AF7" s="37">
        <v>10</v>
      </c>
      <c r="AG7" s="37">
        <v>11</v>
      </c>
      <c r="AH7" s="37">
        <v>12</v>
      </c>
      <c r="AI7" s="37">
        <v>13</v>
      </c>
      <c r="AJ7" s="37">
        <v>14</v>
      </c>
      <c r="AK7" s="37">
        <v>15</v>
      </c>
      <c r="AL7" s="37">
        <v>17</v>
      </c>
      <c r="AM7" s="37">
        <v>18</v>
      </c>
      <c r="AN7" s="37">
        <v>19</v>
      </c>
      <c r="AO7" s="37">
        <v>20</v>
      </c>
      <c r="AP7" s="37">
        <v>21</v>
      </c>
      <c r="AQ7" s="37">
        <v>22</v>
      </c>
      <c r="AR7" s="37">
        <v>24</v>
      </c>
      <c r="AS7" s="37">
        <v>25</v>
      </c>
      <c r="AT7" s="37">
        <v>26</v>
      </c>
      <c r="AU7" s="37">
        <v>27</v>
      </c>
      <c r="AV7" s="37">
        <v>28</v>
      </c>
      <c r="AW7" s="37">
        <v>1</v>
      </c>
      <c r="AX7" s="37">
        <v>3</v>
      </c>
      <c r="AY7" s="6">
        <v>4</v>
      </c>
      <c r="AZ7" s="37">
        <v>5</v>
      </c>
      <c r="BA7" s="6">
        <v>6</v>
      </c>
      <c r="BB7" s="37">
        <v>7</v>
      </c>
      <c r="BC7" s="6">
        <v>10</v>
      </c>
      <c r="BD7" s="37">
        <v>11</v>
      </c>
      <c r="BE7" s="37">
        <v>12</v>
      </c>
      <c r="BF7" s="6">
        <v>13</v>
      </c>
      <c r="BG7" s="37">
        <v>14</v>
      </c>
      <c r="BH7" s="37">
        <v>15</v>
      </c>
      <c r="BI7" s="37">
        <v>16</v>
      </c>
      <c r="BJ7" s="6">
        <v>17</v>
      </c>
      <c r="BK7" s="37">
        <v>18</v>
      </c>
      <c r="BL7" s="6">
        <v>19</v>
      </c>
      <c r="BM7" s="37">
        <v>20</v>
      </c>
      <c r="BN7" s="6">
        <v>21</v>
      </c>
      <c r="BO7" s="37">
        <v>22</v>
      </c>
      <c r="BP7" s="37">
        <v>31</v>
      </c>
      <c r="BQ7" s="37">
        <v>1</v>
      </c>
      <c r="BR7" s="37">
        <v>2</v>
      </c>
      <c r="BS7" s="37">
        <v>3</v>
      </c>
      <c r="BT7" s="37">
        <v>4</v>
      </c>
      <c r="BU7" s="37">
        <v>5</v>
      </c>
      <c r="BV7" s="37">
        <v>7</v>
      </c>
      <c r="BW7" s="6">
        <v>8</v>
      </c>
      <c r="BX7" s="37">
        <v>9</v>
      </c>
      <c r="BY7" s="6">
        <v>10</v>
      </c>
      <c r="BZ7" s="37">
        <v>11</v>
      </c>
      <c r="CA7" s="6">
        <v>12</v>
      </c>
      <c r="CB7" s="37">
        <v>13</v>
      </c>
      <c r="CC7" s="37">
        <v>14</v>
      </c>
      <c r="CD7" s="37">
        <v>15</v>
      </c>
      <c r="CE7" s="37">
        <v>16</v>
      </c>
      <c r="CF7" s="37">
        <v>17</v>
      </c>
      <c r="CG7" s="37">
        <v>18</v>
      </c>
      <c r="CH7" s="37">
        <v>19</v>
      </c>
      <c r="CI7" s="37">
        <v>21</v>
      </c>
      <c r="CJ7" s="37">
        <v>22</v>
      </c>
      <c r="CK7" s="37">
        <v>23</v>
      </c>
      <c r="CL7" s="37">
        <v>24</v>
      </c>
      <c r="CM7" s="37">
        <v>25</v>
      </c>
      <c r="CN7" s="37">
        <v>26</v>
      </c>
      <c r="CO7" s="37">
        <v>28</v>
      </c>
      <c r="CP7" s="37">
        <v>29</v>
      </c>
      <c r="CQ7" s="37">
        <v>30</v>
      </c>
      <c r="CR7" s="37">
        <v>5</v>
      </c>
      <c r="CS7" s="37">
        <v>6</v>
      </c>
      <c r="CT7" s="38">
        <v>7</v>
      </c>
      <c r="CU7" s="37">
        <v>12</v>
      </c>
      <c r="CV7" s="38">
        <v>13</v>
      </c>
      <c r="CW7" s="37">
        <v>14</v>
      </c>
      <c r="CX7" s="38">
        <v>15</v>
      </c>
      <c r="CY7" s="37">
        <v>16</v>
      </c>
      <c r="CZ7" s="37">
        <v>17</v>
      </c>
      <c r="DA7" s="38">
        <v>19</v>
      </c>
      <c r="DB7" s="37">
        <v>20</v>
      </c>
      <c r="DC7" s="38">
        <v>21</v>
      </c>
      <c r="DD7" s="37">
        <v>22</v>
      </c>
      <c r="DE7" s="38">
        <v>23</v>
      </c>
      <c r="DF7" s="38">
        <v>24</v>
      </c>
      <c r="DG7" s="37">
        <v>26</v>
      </c>
      <c r="DH7" s="39" t="s">
        <v>1</v>
      </c>
      <c r="DI7" s="39" t="s">
        <v>5</v>
      </c>
      <c r="DJ7" s="39" t="s">
        <v>31</v>
      </c>
      <c r="DK7" s="39" t="s">
        <v>33</v>
      </c>
      <c r="DL7" s="39" t="s">
        <v>79</v>
      </c>
      <c r="DM7" s="39" t="s">
        <v>45</v>
      </c>
      <c r="DN7" s="39" t="s">
        <v>28</v>
      </c>
      <c r="DO7" s="39" t="s">
        <v>36</v>
      </c>
      <c r="DP7" s="39" t="s">
        <v>22</v>
      </c>
      <c r="DQ7" s="39" t="s">
        <v>3</v>
      </c>
      <c r="DR7" s="39" t="s">
        <v>25</v>
      </c>
      <c r="DS7" s="39" t="s">
        <v>39</v>
      </c>
      <c r="DT7" s="39" t="s">
        <v>42</v>
      </c>
      <c r="DU7" s="39" t="s">
        <v>7</v>
      </c>
      <c r="DV7" s="39" t="s">
        <v>59</v>
      </c>
      <c r="DW7" s="39" t="s">
        <v>60</v>
      </c>
      <c r="DX7" s="39" t="s">
        <v>10</v>
      </c>
      <c r="DY7" s="39" t="s">
        <v>14</v>
      </c>
      <c r="DZ7" s="39" t="s">
        <v>65</v>
      </c>
      <c r="EA7" s="39" t="s">
        <v>19</v>
      </c>
      <c r="EB7" s="39" t="s">
        <v>80</v>
      </c>
      <c r="EC7" s="39" t="s">
        <v>63</v>
      </c>
      <c r="ED7" s="39" t="s">
        <v>17</v>
      </c>
      <c r="EE7" s="57" t="s">
        <v>1</v>
      </c>
      <c r="EF7" s="57" t="s">
        <v>5</v>
      </c>
      <c r="EG7" s="57" t="s">
        <v>31</v>
      </c>
      <c r="EH7" s="57" t="s">
        <v>33</v>
      </c>
      <c r="EI7" s="57" t="s">
        <v>79</v>
      </c>
      <c r="EJ7" s="57" t="s">
        <v>45</v>
      </c>
      <c r="EK7" s="57" t="s">
        <v>28</v>
      </c>
      <c r="EL7" s="57" t="s">
        <v>36</v>
      </c>
      <c r="EM7" s="57" t="s">
        <v>22</v>
      </c>
      <c r="EN7" s="57" t="s">
        <v>3</v>
      </c>
      <c r="EO7" s="57" t="s">
        <v>25</v>
      </c>
      <c r="EP7" s="57" t="s">
        <v>39</v>
      </c>
      <c r="EQ7" s="57" t="s">
        <v>42</v>
      </c>
      <c r="ER7" s="57" t="s">
        <v>7</v>
      </c>
      <c r="ES7" s="57" t="s">
        <v>59</v>
      </c>
      <c r="ET7" s="57" t="s">
        <v>60</v>
      </c>
      <c r="EU7" s="57" t="s">
        <v>10</v>
      </c>
      <c r="EV7" s="57" t="s">
        <v>14</v>
      </c>
      <c r="EW7" s="57" t="s">
        <v>65</v>
      </c>
      <c r="EX7" s="57" t="s">
        <v>19</v>
      </c>
      <c r="EY7" s="57" t="s">
        <v>80</v>
      </c>
      <c r="EZ7" s="57" t="s">
        <v>63</v>
      </c>
      <c r="FA7" s="57" t="s">
        <v>17</v>
      </c>
    </row>
    <row r="8" spans="1:157" ht="18" customHeight="1" x14ac:dyDescent="0.25">
      <c r="A8" s="30" t="s">
        <v>6</v>
      </c>
      <c r="B8" s="8" t="s">
        <v>7</v>
      </c>
      <c r="D8" s="41" t="s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100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104</v>
      </c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100</v>
      </c>
      <c r="BB8" s="10"/>
      <c r="BC8" s="10"/>
      <c r="BD8" s="10"/>
      <c r="BE8" s="10" t="s">
        <v>104</v>
      </c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 t="s">
        <v>100</v>
      </c>
      <c r="BS8" s="10"/>
      <c r="BT8" s="10"/>
      <c r="BU8" s="10"/>
      <c r="BV8" s="10"/>
      <c r="BW8" s="10"/>
      <c r="BX8" s="10"/>
      <c r="BY8" s="10"/>
      <c r="BZ8" s="10" t="s">
        <v>104</v>
      </c>
      <c r="CA8" s="10"/>
      <c r="CB8" s="10"/>
      <c r="CC8" s="10"/>
      <c r="CD8" s="10" t="s">
        <v>100</v>
      </c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 t="s">
        <v>104</v>
      </c>
      <c r="CT8" s="10"/>
      <c r="CU8" s="10"/>
      <c r="CV8" s="10" t="s">
        <v>100</v>
      </c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3">
        <f t="shared" ref="DH8:DH58" si="0">COUNTIF(E8:DG8,"РУС")</f>
        <v>5</v>
      </c>
      <c r="DI8" s="16">
        <f t="shared" ref="DI8:DI58" si="1">COUNTIF(E8:DG8,"МАТ")</f>
        <v>4</v>
      </c>
      <c r="DJ8" s="13">
        <f t="shared" ref="DJ8:DJ58" si="2">COUNTIF(E8:DG8,"АЛГ")</f>
        <v>0</v>
      </c>
      <c r="DK8" s="13">
        <f t="shared" ref="DK8:DK58" si="3">COUNTIF(E8:DG8,"ГЕМ")</f>
        <v>0</v>
      </c>
      <c r="DL8" s="13">
        <f t="shared" ref="DL8:DL58" si="4">COUNTIF(E8:DG8,"ВИС")</f>
        <v>0</v>
      </c>
      <c r="DM8" s="13">
        <f t="shared" ref="DM8:DM58" si="5">COUNTIF(E8:DG8,"БИО")</f>
        <v>0</v>
      </c>
      <c r="DN8" s="13">
        <f t="shared" ref="DN8:DN58" si="6">COUNTIF(E8:DG8,"ГЕО")</f>
        <v>0</v>
      </c>
      <c r="DO8" s="13">
        <f t="shared" ref="DO8:DO58" si="7">COUNTIF(E8:DG8,"ИНФ")</f>
        <v>0</v>
      </c>
      <c r="DP8" s="13">
        <f t="shared" ref="DP8:DP58" si="8">COUNTIF(E8:DG8,"ИСТ")</f>
        <v>0</v>
      </c>
      <c r="DQ8" s="13">
        <f t="shared" ref="DQ8:DQ58" si="9">COUNTIF(E8:DG8,"ЛИТ")</f>
        <v>0</v>
      </c>
      <c r="DR8" s="13">
        <f t="shared" ref="DR8:DR58" si="10">COUNTIF(E8:DG8,"ОБЩ")</f>
        <v>0</v>
      </c>
      <c r="DS8" s="13">
        <f t="shared" ref="DS8:DS58" si="11">COUNTIF(E8:DG8,"ФИЗ")</f>
        <v>0</v>
      </c>
      <c r="DT8" s="13">
        <f t="shared" ref="DT8:DT58" si="12">COUNTIF(E8:DG8,"ХИМ")</f>
        <v>0</v>
      </c>
      <c r="DU8" s="13">
        <f t="shared" ref="DU8:DU58" si="13">COUNTIF(E8:DG8,"АНГ")</f>
        <v>0</v>
      </c>
      <c r="DV8" s="13">
        <f t="shared" ref="DV8:DV58" si="14">COUNTIF(E8:DG8,"НЕМ")</f>
        <v>0</v>
      </c>
      <c r="DW8" s="13">
        <f t="shared" ref="DW8:DW58" si="15">COUNTIF(E8:DG8,"ФРА")</f>
        <v>0</v>
      </c>
      <c r="DX8" s="13">
        <f t="shared" ref="DX8:DX58" si="16">COUNTIF(E8:DG8,"ОКР")</f>
        <v>0</v>
      </c>
      <c r="DY8" s="13">
        <f t="shared" ref="DY8:DY58" si="17">COUNTIF(E8:DG8,"ИЗО")</f>
        <v>0</v>
      </c>
      <c r="DZ8" s="13">
        <f t="shared" ref="DZ8:DZ58" si="18">COUNTIF(E8:DG8,"КУБ")</f>
        <v>0</v>
      </c>
      <c r="EA8" s="13">
        <f t="shared" ref="EA8:EA58" si="19">COUNTIF(E8:DG8,"МУЗ")</f>
        <v>0</v>
      </c>
      <c r="EB8" s="13">
        <f t="shared" ref="EB8:EB58" si="20">COUNTIF(E8:DG8,"ОБЗ")</f>
        <v>0</v>
      </c>
      <c r="EC8" s="13">
        <f t="shared" ref="EC8:EC58" si="21">COUNTIF(E8:DG8,"ТЕХ")</f>
        <v>0</v>
      </c>
      <c r="ED8" s="13">
        <f t="shared" ref="ED8:ED58" si="22">COUNTIF(E8:DG8,"ФЗР")</f>
        <v>0</v>
      </c>
      <c r="EE8" s="58">
        <f>DH8*100/('кол-во часов'!B5*18)</f>
        <v>5.5555555555555554</v>
      </c>
      <c r="EF8" s="58">
        <f>DI8*100/('кол-во часов'!C5*18)</f>
        <v>5.5555555555555554</v>
      </c>
      <c r="EG8" s="58" t="e">
        <f>DJ8*100/('кол-во часов'!D5*18)</f>
        <v>#DIV/0!</v>
      </c>
      <c r="EH8" s="58" t="e">
        <f>DK8*100/('кол-во часов'!E5*18)</f>
        <v>#DIV/0!</v>
      </c>
      <c r="EI8" s="58" t="e">
        <f>DL8*100/('кол-во часов'!F5*18)</f>
        <v>#DIV/0!</v>
      </c>
      <c r="EJ8" s="58" t="e">
        <f>DM8*100/('кол-во часов'!G5*18)</f>
        <v>#DIV/0!</v>
      </c>
      <c r="EK8" s="58" t="e">
        <f>DN8*100/('кол-во часов'!H5*18)</f>
        <v>#DIV/0!</v>
      </c>
      <c r="EL8" s="58" t="e">
        <f>DO8*100/('кол-во часов'!I5*18)</f>
        <v>#DIV/0!</v>
      </c>
      <c r="EM8" s="58" t="e">
        <f>DP8*100/('кол-во часов'!J5*18)</f>
        <v>#DIV/0!</v>
      </c>
      <c r="EN8" s="58" t="e">
        <f>DQ8*100/('кол-во часов'!K5*18)</f>
        <v>#DIV/0!</v>
      </c>
      <c r="EO8" s="58" t="e">
        <f>DR8*100/('кол-во часов'!L5*18)</f>
        <v>#DIV/0!</v>
      </c>
      <c r="EP8" s="58" t="e">
        <f>DS8*100/('кол-во часов'!M5*18)</f>
        <v>#DIV/0!</v>
      </c>
      <c r="EQ8" s="58" t="e">
        <f>DT8*100/('кол-во часов'!N5*18)</f>
        <v>#DIV/0!</v>
      </c>
      <c r="ER8" s="58" t="e">
        <f>DU8*100/('кол-во часов'!O5*18)</f>
        <v>#DIV/0!</v>
      </c>
      <c r="ES8" s="58" t="e">
        <f>DV8*100/('кол-во часов'!P5*18)</f>
        <v>#DIV/0!</v>
      </c>
      <c r="ET8" s="58" t="e">
        <f>DW8*100/('кол-во часов'!Q5*18)</f>
        <v>#DIV/0!</v>
      </c>
      <c r="EU8" s="58" t="e">
        <f>DX8*100/('кол-во часов'!R5*18)</f>
        <v>#DIV/0!</v>
      </c>
      <c r="EV8" s="58">
        <f>DY8*100/('кол-во часов'!S5*18)</f>
        <v>0</v>
      </c>
      <c r="EW8" s="58" t="e">
        <f>DZ8*100/('кол-во часов'!T5*18)</f>
        <v>#DIV/0!</v>
      </c>
      <c r="EX8" s="58">
        <f>EA8*100/('кол-во часов'!U5*18)</f>
        <v>0</v>
      </c>
      <c r="EY8" s="58" t="e">
        <f>EB8*100/('кол-во часов'!V5*18)</f>
        <v>#DIV/0!</v>
      </c>
      <c r="EZ8" s="58">
        <f>EC8*100/('кол-во часов'!W5*18)</f>
        <v>0</v>
      </c>
      <c r="FA8" s="58">
        <f>ED8*100/('кол-во часов'!X5*18)</f>
        <v>0</v>
      </c>
    </row>
    <row r="9" spans="1:157" ht="18" customHeight="1" x14ac:dyDescent="0.25">
      <c r="A9" s="31" t="s">
        <v>44</v>
      </c>
      <c r="B9" s="21" t="s">
        <v>45</v>
      </c>
      <c r="D9" s="42" t="s">
        <v>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100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104</v>
      </c>
      <c r="AB9" s="10"/>
      <c r="AC9" s="10"/>
      <c r="AD9" s="10"/>
      <c r="AE9" s="10"/>
      <c r="AF9" s="10"/>
      <c r="AG9" s="10"/>
      <c r="AH9" s="10"/>
      <c r="AI9" s="10" t="s">
        <v>100</v>
      </c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 t="s">
        <v>100</v>
      </c>
      <c r="AZ9" s="10"/>
      <c r="BA9" s="10"/>
      <c r="BB9" s="10"/>
      <c r="BC9" s="10"/>
      <c r="BD9" s="10" t="s">
        <v>104</v>
      </c>
      <c r="BE9" s="10"/>
      <c r="BF9" s="10" t="s">
        <v>100</v>
      </c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 t="s">
        <v>100</v>
      </c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 t="s">
        <v>100</v>
      </c>
      <c r="CM9" s="10"/>
      <c r="CN9" s="10"/>
      <c r="CO9" s="10"/>
      <c r="CP9" s="10" t="s">
        <v>104</v>
      </c>
      <c r="CQ9" s="10"/>
      <c r="CR9" s="10"/>
      <c r="CS9" s="10"/>
      <c r="CT9" s="10" t="s">
        <v>100</v>
      </c>
      <c r="CU9" s="10"/>
      <c r="CV9" s="10"/>
      <c r="CW9" s="10" t="s">
        <v>104</v>
      </c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3">
        <f t="shared" si="0"/>
        <v>7</v>
      </c>
      <c r="DI9" s="16">
        <f t="shared" si="1"/>
        <v>4</v>
      </c>
      <c r="DJ9" s="13">
        <f t="shared" si="2"/>
        <v>0</v>
      </c>
      <c r="DK9" s="13">
        <f t="shared" si="3"/>
        <v>0</v>
      </c>
      <c r="DL9" s="13">
        <f t="shared" si="4"/>
        <v>0</v>
      </c>
      <c r="DM9" s="13">
        <f t="shared" si="5"/>
        <v>0</v>
      </c>
      <c r="DN9" s="13">
        <f t="shared" si="6"/>
        <v>0</v>
      </c>
      <c r="DO9" s="13">
        <f t="shared" si="7"/>
        <v>0</v>
      </c>
      <c r="DP9" s="13">
        <f t="shared" si="8"/>
        <v>0</v>
      </c>
      <c r="DQ9" s="13">
        <f t="shared" si="9"/>
        <v>0</v>
      </c>
      <c r="DR9" s="13">
        <f t="shared" si="10"/>
        <v>0</v>
      </c>
      <c r="DS9" s="13">
        <f t="shared" si="11"/>
        <v>0</v>
      </c>
      <c r="DT9" s="13">
        <f t="shared" si="12"/>
        <v>0</v>
      </c>
      <c r="DU9" s="13">
        <f t="shared" si="13"/>
        <v>0</v>
      </c>
      <c r="DV9" s="13">
        <f t="shared" si="14"/>
        <v>0</v>
      </c>
      <c r="DW9" s="13">
        <f t="shared" si="15"/>
        <v>0</v>
      </c>
      <c r="DX9" s="13">
        <f t="shared" si="16"/>
        <v>0</v>
      </c>
      <c r="DY9" s="13">
        <f t="shared" si="17"/>
        <v>0</v>
      </c>
      <c r="DZ9" s="13">
        <f t="shared" si="18"/>
        <v>0</v>
      </c>
      <c r="EA9" s="13">
        <f t="shared" si="19"/>
        <v>0</v>
      </c>
      <c r="EB9" s="13">
        <f t="shared" si="20"/>
        <v>0</v>
      </c>
      <c r="EC9" s="13">
        <f t="shared" si="21"/>
        <v>0</v>
      </c>
      <c r="ED9" s="13">
        <f t="shared" si="22"/>
        <v>0</v>
      </c>
      <c r="EE9" s="58">
        <f>DH9*100/('кол-во часов'!B6*18)</f>
        <v>7.7777777777777777</v>
      </c>
      <c r="EF9" s="58">
        <f>DI9*100/('кол-во часов'!C6*18)</f>
        <v>5.5555555555555554</v>
      </c>
      <c r="EG9" s="58" t="e">
        <f>DJ9*100/('кол-во часов'!D6*17)</f>
        <v>#DIV/0!</v>
      </c>
      <c r="EH9" s="58" t="e">
        <f>DK9*100/('кол-во часов'!E6*18)</f>
        <v>#DIV/0!</v>
      </c>
      <c r="EI9" s="58" t="e">
        <f>DL9*100/('кол-во часов'!F6*18)</f>
        <v>#DIV/0!</v>
      </c>
      <c r="EJ9" s="58" t="e">
        <f>DM9*100/('кол-во часов'!G6*18)</f>
        <v>#DIV/0!</v>
      </c>
      <c r="EK9" s="58" t="e">
        <f>DN9*100/('кол-во часов'!H6*18)</f>
        <v>#DIV/0!</v>
      </c>
      <c r="EL9" s="58" t="e">
        <f>DO9*100/('кол-во часов'!I6*18)</f>
        <v>#DIV/0!</v>
      </c>
      <c r="EM9" s="58" t="e">
        <f>DP9*100/('кол-во часов'!J6*18)</f>
        <v>#DIV/0!</v>
      </c>
      <c r="EN9" s="58" t="e">
        <f>DQ9*100/('кол-во часов'!K6*18)</f>
        <v>#DIV/0!</v>
      </c>
      <c r="EO9" s="58" t="e">
        <f>DR9*100/('кол-во часов'!L6*18)</f>
        <v>#DIV/0!</v>
      </c>
      <c r="EP9" s="58" t="e">
        <f>DS9*100/('кол-во часов'!M6*18)</f>
        <v>#DIV/0!</v>
      </c>
      <c r="EQ9" s="58" t="e">
        <f>DT9*100/('кол-во часов'!N6*18)</f>
        <v>#DIV/0!</v>
      </c>
      <c r="ER9" s="58" t="e">
        <f>DU9*100/('кол-во часов'!O6*18)</f>
        <v>#DIV/0!</v>
      </c>
      <c r="ES9" s="58" t="e">
        <f>DV9*100/('кол-во часов'!P6*18)</f>
        <v>#DIV/0!</v>
      </c>
      <c r="ET9" s="58" t="e">
        <f>DW9*100/('кол-во часов'!Q6*18)</f>
        <v>#DIV/0!</v>
      </c>
      <c r="EU9" s="58" t="e">
        <f>DX9*100/('кол-во часов'!R6*18)</f>
        <v>#DIV/0!</v>
      </c>
      <c r="EV9" s="58">
        <f>DY9*100/('кол-во часов'!S6*18)</f>
        <v>0</v>
      </c>
      <c r="EW9" s="58" t="e">
        <f>DZ9*100/('кол-во часов'!T6*18)</f>
        <v>#DIV/0!</v>
      </c>
      <c r="EX9" s="58">
        <f>EA9*100/('кол-во часов'!U6*18)</f>
        <v>0</v>
      </c>
      <c r="EY9" s="58" t="e">
        <f>EB9*100/('кол-во часов'!V6*18)</f>
        <v>#DIV/0!</v>
      </c>
      <c r="EZ9" s="58">
        <f>EC9*100/('кол-во часов'!W6*18)</f>
        <v>0</v>
      </c>
      <c r="FA9" s="58">
        <f>ED9*100/('кол-во часов'!X6*18)</f>
        <v>0</v>
      </c>
    </row>
    <row r="10" spans="1:157" ht="18" customHeight="1" x14ac:dyDescent="0.25">
      <c r="A10" s="32" t="s">
        <v>78</v>
      </c>
      <c r="B10" s="23" t="s">
        <v>79</v>
      </c>
      <c r="D10" s="42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100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104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 t="s">
        <v>104</v>
      </c>
      <c r="BC10" s="10"/>
      <c r="BD10" s="10"/>
      <c r="BE10" s="10"/>
      <c r="BF10" s="10"/>
      <c r="BG10" s="10"/>
      <c r="BH10" s="10"/>
      <c r="BI10" s="10"/>
      <c r="BJ10" s="10"/>
      <c r="BK10" s="10" t="s">
        <v>100</v>
      </c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 t="s">
        <v>104</v>
      </c>
      <c r="CD10" s="10"/>
      <c r="CE10" s="10"/>
      <c r="CF10" s="10"/>
      <c r="CG10" s="10" t="s">
        <v>100</v>
      </c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 t="s">
        <v>104</v>
      </c>
      <c r="CT10" s="10"/>
      <c r="CU10" s="10"/>
      <c r="CV10" s="10"/>
      <c r="CW10" s="10"/>
      <c r="CX10" s="10"/>
      <c r="CY10" s="10" t="s">
        <v>100</v>
      </c>
      <c r="CZ10" s="10"/>
      <c r="DA10" s="10"/>
      <c r="DB10" s="10"/>
      <c r="DC10" s="10"/>
      <c r="DD10" s="10"/>
      <c r="DE10" s="10"/>
      <c r="DF10" s="10"/>
      <c r="DG10" s="10"/>
      <c r="DH10" s="13">
        <f t="shared" si="0"/>
        <v>4</v>
      </c>
      <c r="DI10" s="16">
        <f t="shared" si="1"/>
        <v>4</v>
      </c>
      <c r="DJ10" s="13">
        <f t="shared" si="2"/>
        <v>0</v>
      </c>
      <c r="DK10" s="13">
        <f t="shared" si="3"/>
        <v>0</v>
      </c>
      <c r="DL10" s="13">
        <f t="shared" si="4"/>
        <v>0</v>
      </c>
      <c r="DM10" s="13">
        <f t="shared" si="5"/>
        <v>0</v>
      </c>
      <c r="DN10" s="13">
        <f t="shared" si="6"/>
        <v>0</v>
      </c>
      <c r="DO10" s="13">
        <f t="shared" si="7"/>
        <v>0</v>
      </c>
      <c r="DP10" s="13">
        <f t="shared" si="8"/>
        <v>0</v>
      </c>
      <c r="DQ10" s="13">
        <f t="shared" si="9"/>
        <v>0</v>
      </c>
      <c r="DR10" s="13">
        <f t="shared" si="10"/>
        <v>0</v>
      </c>
      <c r="DS10" s="13">
        <f t="shared" si="11"/>
        <v>0</v>
      </c>
      <c r="DT10" s="13">
        <f t="shared" si="12"/>
        <v>0</v>
      </c>
      <c r="DU10" s="13">
        <f t="shared" si="13"/>
        <v>0</v>
      </c>
      <c r="DV10" s="13">
        <f t="shared" si="14"/>
        <v>0</v>
      </c>
      <c r="DW10" s="13">
        <f t="shared" si="15"/>
        <v>0</v>
      </c>
      <c r="DX10" s="13">
        <f t="shared" si="16"/>
        <v>0</v>
      </c>
      <c r="DY10" s="13">
        <f t="shared" si="17"/>
        <v>0</v>
      </c>
      <c r="DZ10" s="13">
        <f t="shared" si="18"/>
        <v>0</v>
      </c>
      <c r="EA10" s="13">
        <f t="shared" si="19"/>
        <v>0</v>
      </c>
      <c r="EB10" s="13">
        <f t="shared" si="20"/>
        <v>0</v>
      </c>
      <c r="EC10" s="13">
        <f t="shared" si="21"/>
        <v>0</v>
      </c>
      <c r="ED10" s="13">
        <f t="shared" si="22"/>
        <v>0</v>
      </c>
      <c r="EE10" s="58">
        <f>DH10*100/('кол-во часов'!B7*18)</f>
        <v>4.4444444444444446</v>
      </c>
      <c r="EF10" s="58">
        <f>DI10*100/('кол-во часов'!C7*18)</f>
        <v>5.5555555555555554</v>
      </c>
      <c r="EG10" s="58" t="e">
        <f>DJ10*100/('кол-во часов'!D7*17)</f>
        <v>#DIV/0!</v>
      </c>
      <c r="EH10" s="58" t="e">
        <f>DK10*100/('кол-во часов'!E7*18)</f>
        <v>#DIV/0!</v>
      </c>
      <c r="EI10" s="58" t="e">
        <f>DL10*100/('кол-во часов'!F7*18)</f>
        <v>#DIV/0!</v>
      </c>
      <c r="EJ10" s="58" t="e">
        <f>DM10*100/('кол-во часов'!G7*18)</f>
        <v>#DIV/0!</v>
      </c>
      <c r="EK10" s="58" t="e">
        <f>DN10*100/('кол-во часов'!H7*18)</f>
        <v>#DIV/0!</v>
      </c>
      <c r="EL10" s="58" t="e">
        <f>DO10*100/('кол-во часов'!I7*18)</f>
        <v>#DIV/0!</v>
      </c>
      <c r="EM10" s="58" t="e">
        <f>DP10*100/('кол-во часов'!J7*18)</f>
        <v>#DIV/0!</v>
      </c>
      <c r="EN10" s="58" t="e">
        <f>DQ10*100/('кол-во часов'!K7*18)</f>
        <v>#DIV/0!</v>
      </c>
      <c r="EO10" s="58" t="e">
        <f>DR10*100/('кол-во часов'!L7*18)</f>
        <v>#DIV/0!</v>
      </c>
      <c r="EP10" s="58" t="e">
        <f>DS10*100/('кол-во часов'!M7*18)</f>
        <v>#DIV/0!</v>
      </c>
      <c r="EQ10" s="58" t="e">
        <f>DT10*100/('кол-во часов'!N7*18)</f>
        <v>#DIV/0!</v>
      </c>
      <c r="ER10" s="58" t="e">
        <f>DU10*100/('кол-во часов'!O7*18)</f>
        <v>#DIV/0!</v>
      </c>
      <c r="ES10" s="58" t="e">
        <f>DV10*100/('кол-во часов'!P7*18)</f>
        <v>#DIV/0!</v>
      </c>
      <c r="ET10" s="58" t="e">
        <f>DW10*100/('кол-во часов'!Q7*18)</f>
        <v>#DIV/0!</v>
      </c>
      <c r="EU10" s="58" t="e">
        <f>DX10*100/('кол-во часов'!R7*18)</f>
        <v>#DIV/0!</v>
      </c>
      <c r="EV10" s="58">
        <f>DY10*100/('кол-во часов'!S7*18)</f>
        <v>0</v>
      </c>
      <c r="EW10" s="58" t="e">
        <f>DZ10*100/('кол-во часов'!T7*18)</f>
        <v>#DIV/0!</v>
      </c>
      <c r="EX10" s="58">
        <f>EA10*100/('кол-во часов'!U7*18)</f>
        <v>0</v>
      </c>
      <c r="EY10" s="58" t="e">
        <f>EB10*100/('кол-во часов'!V7*18)</f>
        <v>#DIV/0!</v>
      </c>
      <c r="EZ10" s="58">
        <f>EC10*100/('кол-во часов'!W7*18)</f>
        <v>0</v>
      </c>
      <c r="FA10" s="58">
        <f>ED10*100/('кол-во часов'!X7*18)</f>
        <v>0</v>
      </c>
    </row>
    <row r="11" spans="1:157" ht="18" customHeight="1" x14ac:dyDescent="0.25">
      <c r="A11" s="31" t="s">
        <v>27</v>
      </c>
      <c r="B11" s="22" t="s">
        <v>28</v>
      </c>
      <c r="D11" s="42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100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104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 t="s">
        <v>104</v>
      </c>
      <c r="BA11" s="10"/>
      <c r="BB11" s="10"/>
      <c r="BC11" s="10"/>
      <c r="BD11" s="10"/>
      <c r="BE11" s="10"/>
      <c r="BF11" s="10"/>
      <c r="BG11" s="10"/>
      <c r="BH11" s="10"/>
      <c r="BI11" s="10"/>
      <c r="BJ11" s="10" t="s">
        <v>100</v>
      </c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 t="s">
        <v>100</v>
      </c>
      <c r="BX11" s="10"/>
      <c r="BY11" s="10" t="s">
        <v>104</v>
      </c>
      <c r="BZ11" s="10"/>
      <c r="CA11" s="10"/>
      <c r="CB11" s="10"/>
      <c r="CC11" s="10"/>
      <c r="CD11" s="10" t="s">
        <v>104</v>
      </c>
      <c r="CE11" s="10"/>
      <c r="CF11" s="10"/>
      <c r="CG11" s="10" t="s">
        <v>100</v>
      </c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 t="s">
        <v>100</v>
      </c>
      <c r="CU11" s="10"/>
      <c r="CV11" s="10"/>
      <c r="CW11" s="10" t="s">
        <v>104</v>
      </c>
      <c r="CX11" s="10"/>
      <c r="CY11" s="10" t="s">
        <v>100</v>
      </c>
      <c r="CZ11" s="10"/>
      <c r="DA11" s="10"/>
      <c r="DB11" s="10"/>
      <c r="DC11" s="10"/>
      <c r="DD11" s="10"/>
      <c r="DE11" s="10"/>
      <c r="DF11" s="10"/>
      <c r="DG11" s="10"/>
      <c r="DH11" s="13">
        <f t="shared" si="0"/>
        <v>6</v>
      </c>
      <c r="DI11" s="16">
        <f t="shared" si="1"/>
        <v>5</v>
      </c>
      <c r="DJ11" s="13">
        <f t="shared" si="2"/>
        <v>0</v>
      </c>
      <c r="DK11" s="13">
        <f t="shared" si="3"/>
        <v>0</v>
      </c>
      <c r="DL11" s="13">
        <f t="shared" si="4"/>
        <v>0</v>
      </c>
      <c r="DM11" s="13">
        <f t="shared" si="5"/>
        <v>0</v>
      </c>
      <c r="DN11" s="13">
        <f t="shared" si="6"/>
        <v>0</v>
      </c>
      <c r="DO11" s="13">
        <f t="shared" si="7"/>
        <v>0</v>
      </c>
      <c r="DP11" s="13">
        <f t="shared" si="8"/>
        <v>0</v>
      </c>
      <c r="DQ11" s="13">
        <f t="shared" si="9"/>
        <v>0</v>
      </c>
      <c r="DR11" s="13">
        <f t="shared" si="10"/>
        <v>0</v>
      </c>
      <c r="DS11" s="13">
        <f t="shared" si="11"/>
        <v>0</v>
      </c>
      <c r="DT11" s="13">
        <f t="shared" si="12"/>
        <v>0</v>
      </c>
      <c r="DU11" s="13">
        <f t="shared" si="13"/>
        <v>0</v>
      </c>
      <c r="DV11" s="13">
        <f t="shared" si="14"/>
        <v>0</v>
      </c>
      <c r="DW11" s="13">
        <f t="shared" si="15"/>
        <v>0</v>
      </c>
      <c r="DX11" s="13">
        <f t="shared" si="16"/>
        <v>0</v>
      </c>
      <c r="DY11" s="13">
        <f t="shared" si="17"/>
        <v>0</v>
      </c>
      <c r="DZ11" s="13">
        <f t="shared" si="18"/>
        <v>0</v>
      </c>
      <c r="EA11" s="13">
        <f t="shared" si="19"/>
        <v>0</v>
      </c>
      <c r="EB11" s="13">
        <f t="shared" si="20"/>
        <v>0</v>
      </c>
      <c r="EC11" s="13">
        <f t="shared" si="21"/>
        <v>0</v>
      </c>
      <c r="ED11" s="13">
        <f t="shared" si="22"/>
        <v>0</v>
      </c>
      <c r="EE11" s="58">
        <f>DH11*100/('кол-во часов'!B8*18)</f>
        <v>6.666666666666667</v>
      </c>
      <c r="EF11" s="58">
        <f>DI11*100/('кол-во часов'!C8*18)</f>
        <v>6.9444444444444446</v>
      </c>
      <c r="EG11" s="58" t="e">
        <f>DJ11*100/('кол-во часов'!D8*17)</f>
        <v>#DIV/0!</v>
      </c>
      <c r="EH11" s="58" t="e">
        <f>DK11*100/('кол-во часов'!E8*18)</f>
        <v>#DIV/0!</v>
      </c>
      <c r="EI11" s="58" t="e">
        <f>DL11*100/('кол-во часов'!F8*18)</f>
        <v>#DIV/0!</v>
      </c>
      <c r="EJ11" s="58" t="e">
        <f>DM11*100/('кол-во часов'!G8*18)</f>
        <v>#DIV/0!</v>
      </c>
      <c r="EK11" s="58" t="e">
        <f>DN11*100/('кол-во часов'!H8*18)</f>
        <v>#DIV/0!</v>
      </c>
      <c r="EL11" s="58" t="e">
        <f>DO11*100/('кол-во часов'!I8*18)</f>
        <v>#DIV/0!</v>
      </c>
      <c r="EM11" s="58" t="e">
        <f>DP11*100/('кол-во часов'!J8*18)</f>
        <v>#DIV/0!</v>
      </c>
      <c r="EN11" s="58" t="e">
        <f>DQ11*100/('кол-во часов'!K8*18)</f>
        <v>#DIV/0!</v>
      </c>
      <c r="EO11" s="58" t="e">
        <f>DR11*100/('кол-во часов'!L8*18)</f>
        <v>#DIV/0!</v>
      </c>
      <c r="EP11" s="58" t="e">
        <f>DS11*100/('кол-во часов'!M8*18)</f>
        <v>#DIV/0!</v>
      </c>
      <c r="EQ11" s="58" t="e">
        <f>DT11*100/('кол-во часов'!N8*18)</f>
        <v>#DIV/0!</v>
      </c>
      <c r="ER11" s="58" t="e">
        <f>DU11*100/('кол-во часов'!O8*18)</f>
        <v>#DIV/0!</v>
      </c>
      <c r="ES11" s="58" t="e">
        <f>DV11*100/('кол-во часов'!P8*18)</f>
        <v>#DIV/0!</v>
      </c>
      <c r="ET11" s="58" t="e">
        <f>DW11*100/('кол-во часов'!Q8*18)</f>
        <v>#DIV/0!</v>
      </c>
      <c r="EU11" s="58" t="e">
        <f>DX11*100/('кол-во часов'!R8*18)</f>
        <v>#DIV/0!</v>
      </c>
      <c r="EV11" s="58">
        <f>DY11*100/('кол-во часов'!S8*18)</f>
        <v>0</v>
      </c>
      <c r="EW11" s="58" t="e">
        <f>DZ11*100/('кол-во часов'!T8*18)</f>
        <v>#DIV/0!</v>
      </c>
      <c r="EX11" s="58">
        <f>EA11*100/('кол-во часов'!U8*18)</f>
        <v>0</v>
      </c>
      <c r="EY11" s="58" t="e">
        <f>EB11*100/('кол-во часов'!V8*18)</f>
        <v>#DIV/0!</v>
      </c>
      <c r="EZ11" s="58">
        <f>EC11*100/('кол-во часов'!W8*18)</f>
        <v>0</v>
      </c>
      <c r="FA11" s="58">
        <f>ED11*100/('кол-во часов'!X8*18)</f>
        <v>0</v>
      </c>
    </row>
    <row r="12" spans="1:157" ht="18" customHeight="1" x14ac:dyDescent="0.25">
      <c r="A12" s="31"/>
      <c r="B12" s="22"/>
      <c r="D12" s="42" t="s">
        <v>122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100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s">
        <v>100</v>
      </c>
      <c r="AG12" s="10"/>
      <c r="AH12" s="10"/>
      <c r="AI12" s="10"/>
      <c r="AJ12" s="10"/>
      <c r="AK12" s="10"/>
      <c r="AL12" s="10" t="s">
        <v>104</v>
      </c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 t="s">
        <v>104</v>
      </c>
      <c r="BE12" s="10"/>
      <c r="BF12" s="10"/>
      <c r="BG12" s="10"/>
      <c r="BH12" s="10"/>
      <c r="BI12" s="10"/>
      <c r="BJ12" s="10" t="s">
        <v>100</v>
      </c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 t="s">
        <v>104</v>
      </c>
      <c r="CE12" s="10"/>
      <c r="CF12" s="10"/>
      <c r="CG12" s="10" t="s">
        <v>100</v>
      </c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 t="s">
        <v>100</v>
      </c>
      <c r="CU12" s="10"/>
      <c r="CV12" s="10"/>
      <c r="CW12" s="10" t="s">
        <v>104</v>
      </c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3">
        <f t="shared" ref="DH12:DH13" si="23">COUNTIF(E12:DG12,"РУС")</f>
        <v>5</v>
      </c>
      <c r="DI12" s="16">
        <f t="shared" ref="DI12:DI13" si="24">COUNTIF(E12:DG12,"МАТ")</f>
        <v>4</v>
      </c>
      <c r="DJ12" s="13">
        <f t="shared" ref="DJ12:DJ13" si="25">COUNTIF(E12:DG12,"АЛГ")</f>
        <v>0</v>
      </c>
      <c r="DK12" s="13">
        <f t="shared" ref="DK12:DK13" si="26">COUNTIF(E12:DG12,"ГЕМ")</f>
        <v>0</v>
      </c>
      <c r="DL12" s="13">
        <f t="shared" ref="DL12:DL13" si="27">COUNTIF(E12:DG12,"ВИС")</f>
        <v>0</v>
      </c>
      <c r="DM12" s="13">
        <f t="shared" ref="DM12:DM13" si="28">COUNTIF(E12:DG12,"БИО")</f>
        <v>0</v>
      </c>
      <c r="DN12" s="13">
        <f t="shared" ref="DN12:DN13" si="29">COUNTIF(E12:DG12,"ГЕО")</f>
        <v>0</v>
      </c>
      <c r="DO12" s="13">
        <f t="shared" ref="DO12:DO13" si="30">COUNTIF(E12:DG12,"ИНФ")</f>
        <v>0</v>
      </c>
      <c r="DP12" s="13">
        <f t="shared" ref="DP12:DP13" si="31">COUNTIF(E12:DG12,"ИСТ")</f>
        <v>0</v>
      </c>
      <c r="DQ12" s="13">
        <f t="shared" ref="DQ12:DQ13" si="32">COUNTIF(E12:DG12,"ЛИТ")</f>
        <v>0</v>
      </c>
      <c r="DR12" s="13">
        <f t="shared" ref="DR12:DR13" si="33">COUNTIF(E12:DG12,"ОБЩ")</f>
        <v>0</v>
      </c>
      <c r="DS12" s="13">
        <f t="shared" ref="DS12:DS13" si="34">COUNTIF(E12:DG12,"ФИЗ")</f>
        <v>0</v>
      </c>
      <c r="DT12" s="13">
        <f t="shared" ref="DT12:DT13" si="35">COUNTIF(E12:DG12,"ХИМ")</f>
        <v>0</v>
      </c>
      <c r="DU12" s="13">
        <f t="shared" ref="DU12:DU13" si="36">COUNTIF(E12:DG12,"АНГ")</f>
        <v>0</v>
      </c>
      <c r="DV12" s="13">
        <f t="shared" ref="DV12:DV13" si="37">COUNTIF(E12:DG12,"НЕМ")</f>
        <v>0</v>
      </c>
      <c r="DW12" s="13">
        <f t="shared" ref="DW12:DW13" si="38">COUNTIF(E12:DG12,"ФРА")</f>
        <v>0</v>
      </c>
      <c r="DX12" s="13">
        <f t="shared" ref="DX12:DX13" si="39">COUNTIF(E12:DG12,"ОКР")</f>
        <v>0</v>
      </c>
      <c r="DY12" s="13">
        <f t="shared" ref="DY12:DY13" si="40">COUNTIF(E12:DG12,"ИЗО")</f>
        <v>0</v>
      </c>
      <c r="DZ12" s="13">
        <f t="shared" ref="DZ12:DZ13" si="41">COUNTIF(E12:DG12,"КУБ")</f>
        <v>0</v>
      </c>
      <c r="EA12" s="13">
        <f t="shared" ref="EA12:EA13" si="42">COUNTIF(E12:DG12,"МУЗ")</f>
        <v>0</v>
      </c>
      <c r="EB12" s="13">
        <f t="shared" ref="EB12:EB13" si="43">COUNTIF(E12:DG12,"ОБЗ")</f>
        <v>0</v>
      </c>
      <c r="EC12" s="13">
        <f t="shared" ref="EC12:EC13" si="44">COUNTIF(E12:DG12,"ТЕХ")</f>
        <v>0</v>
      </c>
      <c r="ED12" s="13">
        <f t="shared" ref="ED12:ED13" si="45">COUNTIF(E12:DG12,"ФЗР")</f>
        <v>0</v>
      </c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</row>
    <row r="13" spans="1:157" ht="18" customHeight="1" x14ac:dyDescent="0.25">
      <c r="A13" s="31"/>
      <c r="B13" s="22"/>
      <c r="D13" s="42" t="s">
        <v>113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100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s">
        <v>100</v>
      </c>
      <c r="AG13" s="10"/>
      <c r="AH13" s="10"/>
      <c r="AI13" s="10"/>
      <c r="AJ13" s="10"/>
      <c r="AK13" s="10"/>
      <c r="AL13" s="10" t="s">
        <v>104</v>
      </c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 t="s">
        <v>104</v>
      </c>
      <c r="BE13" s="10"/>
      <c r="BF13" s="10"/>
      <c r="BG13" s="10"/>
      <c r="BH13" s="10"/>
      <c r="BI13" s="10"/>
      <c r="BJ13" s="10" t="s">
        <v>100</v>
      </c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 t="s">
        <v>104</v>
      </c>
      <c r="CE13" s="10"/>
      <c r="CF13" s="10"/>
      <c r="CG13" s="10" t="s">
        <v>100</v>
      </c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3">
        <f t="shared" si="23"/>
        <v>4</v>
      </c>
      <c r="DI13" s="16">
        <f t="shared" si="24"/>
        <v>3</v>
      </c>
      <c r="DJ13" s="13">
        <f t="shared" si="25"/>
        <v>0</v>
      </c>
      <c r="DK13" s="13">
        <f t="shared" si="26"/>
        <v>0</v>
      </c>
      <c r="DL13" s="13">
        <f t="shared" si="27"/>
        <v>0</v>
      </c>
      <c r="DM13" s="13">
        <f t="shared" si="28"/>
        <v>0</v>
      </c>
      <c r="DN13" s="13">
        <f t="shared" si="29"/>
        <v>0</v>
      </c>
      <c r="DO13" s="13">
        <f t="shared" si="30"/>
        <v>0</v>
      </c>
      <c r="DP13" s="13">
        <f t="shared" si="31"/>
        <v>0</v>
      </c>
      <c r="DQ13" s="13">
        <f t="shared" si="32"/>
        <v>0</v>
      </c>
      <c r="DR13" s="13">
        <f t="shared" si="33"/>
        <v>0</v>
      </c>
      <c r="DS13" s="13">
        <f t="shared" si="34"/>
        <v>0</v>
      </c>
      <c r="DT13" s="13">
        <f t="shared" si="35"/>
        <v>0</v>
      </c>
      <c r="DU13" s="13">
        <f t="shared" si="36"/>
        <v>0</v>
      </c>
      <c r="DV13" s="13">
        <f t="shared" si="37"/>
        <v>0</v>
      </c>
      <c r="DW13" s="13">
        <f t="shared" si="38"/>
        <v>0</v>
      </c>
      <c r="DX13" s="13">
        <f t="shared" si="39"/>
        <v>0</v>
      </c>
      <c r="DY13" s="13">
        <f t="shared" si="40"/>
        <v>0</v>
      </c>
      <c r="DZ13" s="13">
        <f t="shared" si="41"/>
        <v>0</v>
      </c>
      <c r="EA13" s="13">
        <f t="shared" si="42"/>
        <v>0</v>
      </c>
      <c r="EB13" s="13">
        <f t="shared" si="43"/>
        <v>0</v>
      </c>
      <c r="EC13" s="13">
        <f t="shared" si="44"/>
        <v>0</v>
      </c>
      <c r="ED13" s="13">
        <f t="shared" si="45"/>
        <v>0</v>
      </c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</row>
    <row r="14" spans="1:157" ht="18" customHeight="1" x14ac:dyDescent="0.25">
      <c r="A14" s="31" t="s">
        <v>56</v>
      </c>
      <c r="B14" s="8" t="s">
        <v>33</v>
      </c>
      <c r="D14" s="42" t="s">
        <v>16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s">
        <v>104</v>
      </c>
      <c r="AG14" s="10"/>
      <c r="AH14" s="10"/>
      <c r="AI14" s="10"/>
      <c r="AJ14" s="10"/>
      <c r="AK14" s="10"/>
      <c r="AL14" s="10"/>
      <c r="AM14" s="10"/>
      <c r="AN14" s="10" t="s">
        <v>104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 t="s">
        <v>100</v>
      </c>
      <c r="BD14" s="10"/>
      <c r="BE14" s="10" t="s">
        <v>104</v>
      </c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 t="s">
        <v>104</v>
      </c>
      <c r="BW14" s="10"/>
      <c r="BX14" s="10"/>
      <c r="BY14" s="10"/>
      <c r="BZ14" s="10"/>
      <c r="CA14" s="10"/>
      <c r="CB14" s="10"/>
      <c r="CC14" s="10"/>
      <c r="CD14" s="10"/>
      <c r="CE14" s="10"/>
      <c r="CF14" s="10" t="s">
        <v>100</v>
      </c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 t="s">
        <v>104</v>
      </c>
      <c r="CU14" s="10"/>
      <c r="CV14" s="10"/>
      <c r="CW14" s="10" t="s">
        <v>100</v>
      </c>
      <c r="CX14" s="10"/>
      <c r="CY14" s="10"/>
      <c r="CZ14" s="10" t="s">
        <v>104</v>
      </c>
      <c r="DA14" s="10"/>
      <c r="DB14" s="10"/>
      <c r="DC14" s="10"/>
      <c r="DD14" s="10"/>
      <c r="DE14" s="10"/>
      <c r="DF14" s="10"/>
      <c r="DG14" s="10"/>
      <c r="DH14" s="13">
        <f t="shared" si="0"/>
        <v>3</v>
      </c>
      <c r="DI14" s="16">
        <f t="shared" si="1"/>
        <v>6</v>
      </c>
      <c r="DJ14" s="13">
        <f t="shared" si="2"/>
        <v>0</v>
      </c>
      <c r="DK14" s="13">
        <f t="shared" si="3"/>
        <v>0</v>
      </c>
      <c r="DL14" s="13">
        <f t="shared" si="4"/>
        <v>0</v>
      </c>
      <c r="DM14" s="13">
        <f t="shared" si="5"/>
        <v>0</v>
      </c>
      <c r="DN14" s="13">
        <f t="shared" si="6"/>
        <v>0</v>
      </c>
      <c r="DO14" s="13">
        <f t="shared" si="7"/>
        <v>0</v>
      </c>
      <c r="DP14" s="13">
        <f t="shared" si="8"/>
        <v>0</v>
      </c>
      <c r="DQ14" s="13">
        <f t="shared" si="9"/>
        <v>0</v>
      </c>
      <c r="DR14" s="13">
        <f t="shared" si="10"/>
        <v>0</v>
      </c>
      <c r="DS14" s="13">
        <f t="shared" si="11"/>
        <v>0</v>
      </c>
      <c r="DT14" s="13">
        <f t="shared" si="12"/>
        <v>0</v>
      </c>
      <c r="DU14" s="13">
        <f t="shared" si="13"/>
        <v>0</v>
      </c>
      <c r="DV14" s="13">
        <f t="shared" si="14"/>
        <v>0</v>
      </c>
      <c r="DW14" s="13">
        <f t="shared" si="15"/>
        <v>0</v>
      </c>
      <c r="DX14" s="13">
        <f t="shared" si="16"/>
        <v>0</v>
      </c>
      <c r="DY14" s="13">
        <f t="shared" si="17"/>
        <v>0</v>
      </c>
      <c r="DZ14" s="13">
        <f t="shared" si="18"/>
        <v>0</v>
      </c>
      <c r="EA14" s="13">
        <f t="shared" si="19"/>
        <v>0</v>
      </c>
      <c r="EB14" s="13">
        <f t="shared" si="20"/>
        <v>0</v>
      </c>
      <c r="EC14" s="13">
        <f t="shared" si="21"/>
        <v>0</v>
      </c>
      <c r="ED14" s="13">
        <f t="shared" si="22"/>
        <v>0</v>
      </c>
      <c r="EE14" s="58">
        <f>DH14*100/('кол-во часов'!B11*18)</f>
        <v>3.3333333333333335</v>
      </c>
      <c r="EF14" s="58">
        <f>DI14*100/('кол-во часов'!C11*18)</f>
        <v>8.3333333333333339</v>
      </c>
      <c r="EG14" s="58" t="e">
        <f>DJ14*100/('кол-во часов'!D11*17)</f>
        <v>#DIV/0!</v>
      </c>
      <c r="EH14" s="58" t="e">
        <f>DK14*100/('кол-во часов'!E11*18)</f>
        <v>#DIV/0!</v>
      </c>
      <c r="EI14" s="58" t="e">
        <f>DL14*100/('кол-во часов'!F11*18)</f>
        <v>#DIV/0!</v>
      </c>
      <c r="EJ14" s="58" t="e">
        <f>DM14*100/('кол-во часов'!G11*18)</f>
        <v>#DIV/0!</v>
      </c>
      <c r="EK14" s="58" t="e">
        <f>DN14*100/('кол-во часов'!H11*18)</f>
        <v>#DIV/0!</v>
      </c>
      <c r="EL14" s="58" t="e">
        <f>DO14*100/('кол-во часов'!I11*18)</f>
        <v>#DIV/0!</v>
      </c>
      <c r="EM14" s="58" t="e">
        <f>DP14*100/('кол-во часов'!J11*18)</f>
        <v>#DIV/0!</v>
      </c>
      <c r="EN14" s="58" t="e">
        <f>DQ14*100/('кол-во часов'!K11*18)</f>
        <v>#DIV/0!</v>
      </c>
      <c r="EO14" s="58" t="e">
        <f>DR14*100/('кол-во часов'!L11*18)</f>
        <v>#DIV/0!</v>
      </c>
      <c r="EP14" s="58" t="e">
        <f>DS14*100/('кол-во часов'!M11*18)</f>
        <v>#DIV/0!</v>
      </c>
      <c r="EQ14" s="58" t="e">
        <f>DT14*100/('кол-во часов'!N11*18)</f>
        <v>#DIV/0!</v>
      </c>
      <c r="ER14" s="58" t="e">
        <f>DU14*100/('кол-во часов'!O11*18)</f>
        <v>#DIV/0!</v>
      </c>
      <c r="ES14" s="58" t="e">
        <f>DV14*100/('кол-во часов'!P11*18)</f>
        <v>#DIV/0!</v>
      </c>
      <c r="ET14" s="58" t="e">
        <f>DW14*100/('кол-во часов'!Q11*18)</f>
        <v>#DIV/0!</v>
      </c>
      <c r="EU14" s="58" t="e">
        <f>DX14*100/('кол-во часов'!R11*18)</f>
        <v>#DIV/0!</v>
      </c>
      <c r="EV14" s="58">
        <f>DY14*100/('кол-во часов'!S11*18)</f>
        <v>0</v>
      </c>
      <c r="EW14" s="58" t="e">
        <f>DZ14*100/('кол-во часов'!T11*18)</f>
        <v>#DIV/0!</v>
      </c>
      <c r="EX14" s="58">
        <f>EA14*100/('кол-во часов'!U11*18)</f>
        <v>0</v>
      </c>
      <c r="EY14" s="58" t="e">
        <f>EB14*100/('кол-во часов'!V11*18)</f>
        <v>#DIV/0!</v>
      </c>
      <c r="EZ14" s="58">
        <f>EC14*100/('кол-во часов'!W11*18)</f>
        <v>0</v>
      </c>
      <c r="FA14" s="58">
        <f>ED14*100/('кол-во часов'!X11*18)</f>
        <v>0</v>
      </c>
    </row>
    <row r="15" spans="1:157" ht="18" customHeight="1" x14ac:dyDescent="0.3">
      <c r="A15" s="31" t="s">
        <v>14</v>
      </c>
      <c r="B15" s="8" t="s">
        <v>14</v>
      </c>
      <c r="C15" s="1" t="s">
        <v>15</v>
      </c>
      <c r="D15" s="42" t="s">
        <v>18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3">
        <f t="shared" si="0"/>
        <v>0</v>
      </c>
      <c r="DI15" s="16">
        <f t="shared" si="1"/>
        <v>0</v>
      </c>
      <c r="DJ15" s="13">
        <f t="shared" si="2"/>
        <v>0</v>
      </c>
      <c r="DK15" s="13">
        <f t="shared" si="3"/>
        <v>0</v>
      </c>
      <c r="DL15" s="13">
        <f t="shared" si="4"/>
        <v>0</v>
      </c>
      <c r="DM15" s="13">
        <f t="shared" si="5"/>
        <v>0</v>
      </c>
      <c r="DN15" s="13">
        <f t="shared" si="6"/>
        <v>0</v>
      </c>
      <c r="DO15" s="13">
        <f t="shared" si="7"/>
        <v>0</v>
      </c>
      <c r="DP15" s="13">
        <f t="shared" si="8"/>
        <v>0</v>
      </c>
      <c r="DQ15" s="13">
        <f t="shared" si="9"/>
        <v>0</v>
      </c>
      <c r="DR15" s="13">
        <f t="shared" si="10"/>
        <v>0</v>
      </c>
      <c r="DS15" s="13">
        <f t="shared" si="11"/>
        <v>0</v>
      </c>
      <c r="DT15" s="13">
        <f t="shared" si="12"/>
        <v>0</v>
      </c>
      <c r="DU15" s="13">
        <f t="shared" si="13"/>
        <v>0</v>
      </c>
      <c r="DV15" s="13">
        <f t="shared" si="14"/>
        <v>0</v>
      </c>
      <c r="DW15" s="13">
        <f t="shared" si="15"/>
        <v>0</v>
      </c>
      <c r="DX15" s="13">
        <f t="shared" si="16"/>
        <v>0</v>
      </c>
      <c r="DY15" s="13">
        <f t="shared" si="17"/>
        <v>0</v>
      </c>
      <c r="DZ15" s="13">
        <f t="shared" si="18"/>
        <v>0</v>
      </c>
      <c r="EA15" s="13">
        <f t="shared" si="19"/>
        <v>0</v>
      </c>
      <c r="EB15" s="13">
        <f t="shared" si="20"/>
        <v>0</v>
      </c>
      <c r="EC15" s="13">
        <f t="shared" si="21"/>
        <v>0</v>
      </c>
      <c r="ED15" s="13">
        <f t="shared" si="22"/>
        <v>0</v>
      </c>
      <c r="EE15" s="58">
        <f>DH15*100/('кол-во часов'!B12*18)</f>
        <v>0</v>
      </c>
      <c r="EF15" s="58">
        <f>DI15*100/('кол-во часов'!C12*18)</f>
        <v>0</v>
      </c>
      <c r="EG15" s="58" t="e">
        <f>DJ15*100/('кол-во часов'!D12*17)</f>
        <v>#DIV/0!</v>
      </c>
      <c r="EH15" s="58" t="e">
        <f>DK15*100/('кол-во часов'!E12*18)</f>
        <v>#DIV/0!</v>
      </c>
      <c r="EI15" s="58" t="e">
        <f>DL15*100/('кол-во часов'!F12*18)</f>
        <v>#DIV/0!</v>
      </c>
      <c r="EJ15" s="58" t="e">
        <f>DM15*100/('кол-во часов'!G12*18)</f>
        <v>#DIV/0!</v>
      </c>
      <c r="EK15" s="58" t="e">
        <f>DN15*100/('кол-во часов'!H12*18)</f>
        <v>#DIV/0!</v>
      </c>
      <c r="EL15" s="58" t="e">
        <f>DO15*100/('кол-во часов'!I12*18)</f>
        <v>#DIV/0!</v>
      </c>
      <c r="EM15" s="58" t="e">
        <f>DP15*100/('кол-во часов'!J12*18)</f>
        <v>#DIV/0!</v>
      </c>
      <c r="EN15" s="58" t="e">
        <f>DQ15*100/('кол-во часов'!K12*18)</f>
        <v>#DIV/0!</v>
      </c>
      <c r="EO15" s="58" t="e">
        <f>DR15*100/('кол-во часов'!L12*18)</f>
        <v>#DIV/0!</v>
      </c>
      <c r="EP15" s="58" t="e">
        <f>DS15*100/('кол-во часов'!M12*18)</f>
        <v>#DIV/0!</v>
      </c>
      <c r="EQ15" s="58" t="e">
        <f>DT15*100/('кол-во часов'!N12*18)</f>
        <v>#DIV/0!</v>
      </c>
      <c r="ER15" s="58" t="e">
        <f>DU15*100/('кол-во часов'!O12*18)</f>
        <v>#DIV/0!</v>
      </c>
      <c r="ES15" s="58" t="e">
        <f>DV15*100/('кол-во часов'!P12*18)</f>
        <v>#DIV/0!</v>
      </c>
      <c r="ET15" s="58" t="e">
        <f>DW15*100/('кол-во часов'!Q12*18)</f>
        <v>#DIV/0!</v>
      </c>
      <c r="EU15" s="58" t="e">
        <f>DX15*100/('кол-во часов'!R12*18)</f>
        <v>#DIV/0!</v>
      </c>
      <c r="EV15" s="58">
        <f>DY15*100/('кол-во часов'!S12*18)</f>
        <v>0</v>
      </c>
      <c r="EW15" s="58" t="e">
        <f>DZ15*100/('кол-во часов'!T12*18)</f>
        <v>#DIV/0!</v>
      </c>
      <c r="EX15" s="58">
        <f>EA15*100/('кол-во часов'!U12*18)</f>
        <v>0</v>
      </c>
      <c r="EY15" s="58" t="e">
        <f>EB15*100/('кол-во часов'!V12*18)</f>
        <v>#DIV/0!</v>
      </c>
      <c r="EZ15" s="58">
        <f>EC15*100/('кол-во часов'!W12*18)</f>
        <v>0</v>
      </c>
      <c r="FA15" s="58">
        <f>ED15*100/('кол-во часов'!X12*18)</f>
        <v>0</v>
      </c>
    </row>
    <row r="16" spans="1:157" ht="18" customHeight="1" x14ac:dyDescent="0.3">
      <c r="A16" s="31" t="s">
        <v>35</v>
      </c>
      <c r="B16" s="8" t="s">
        <v>36</v>
      </c>
      <c r="C16" s="1"/>
      <c r="D16" s="42" t="s">
        <v>20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 t="s">
        <v>100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 t="s">
        <v>104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 t="s">
        <v>100</v>
      </c>
      <c r="CX16" s="10"/>
      <c r="CY16" s="10" t="s">
        <v>104</v>
      </c>
      <c r="CZ16" s="10"/>
      <c r="DA16" s="10"/>
      <c r="DB16" s="10"/>
      <c r="DC16" s="10"/>
      <c r="DD16" s="10"/>
      <c r="DE16" s="10"/>
      <c r="DF16" s="10"/>
      <c r="DG16" s="10"/>
      <c r="DH16" s="13">
        <f t="shared" si="0"/>
        <v>2</v>
      </c>
      <c r="DI16" s="16">
        <f t="shared" si="1"/>
        <v>2</v>
      </c>
      <c r="DJ16" s="13">
        <f t="shared" si="2"/>
        <v>0</v>
      </c>
      <c r="DK16" s="13">
        <f t="shared" si="3"/>
        <v>0</v>
      </c>
      <c r="DL16" s="13">
        <f t="shared" si="4"/>
        <v>0</v>
      </c>
      <c r="DM16" s="13">
        <f t="shared" si="5"/>
        <v>0</v>
      </c>
      <c r="DN16" s="13">
        <f t="shared" si="6"/>
        <v>0</v>
      </c>
      <c r="DO16" s="13">
        <f t="shared" si="7"/>
        <v>0</v>
      </c>
      <c r="DP16" s="13">
        <f t="shared" si="8"/>
        <v>0</v>
      </c>
      <c r="DQ16" s="13">
        <f t="shared" si="9"/>
        <v>0</v>
      </c>
      <c r="DR16" s="13">
        <f t="shared" si="10"/>
        <v>0</v>
      </c>
      <c r="DS16" s="13">
        <f t="shared" si="11"/>
        <v>0</v>
      </c>
      <c r="DT16" s="13">
        <f t="shared" si="12"/>
        <v>0</v>
      </c>
      <c r="DU16" s="13">
        <f t="shared" si="13"/>
        <v>0</v>
      </c>
      <c r="DV16" s="13">
        <f t="shared" si="14"/>
        <v>0</v>
      </c>
      <c r="DW16" s="13">
        <f t="shared" si="15"/>
        <v>0</v>
      </c>
      <c r="DX16" s="13">
        <f t="shared" si="16"/>
        <v>0</v>
      </c>
      <c r="DY16" s="13">
        <f t="shared" si="17"/>
        <v>0</v>
      </c>
      <c r="DZ16" s="13">
        <f t="shared" si="18"/>
        <v>0</v>
      </c>
      <c r="EA16" s="13">
        <f t="shared" si="19"/>
        <v>0</v>
      </c>
      <c r="EB16" s="13">
        <f t="shared" si="20"/>
        <v>0</v>
      </c>
      <c r="EC16" s="13">
        <f t="shared" si="21"/>
        <v>0</v>
      </c>
      <c r="ED16" s="13">
        <f t="shared" si="22"/>
        <v>0</v>
      </c>
      <c r="EE16" s="58">
        <f>DH16*100/('кол-во часов'!B13*18)</f>
        <v>2.2222222222222223</v>
      </c>
      <c r="EF16" s="58">
        <f>DI16*100/('кол-во часов'!C13*18)</f>
        <v>2.7777777777777777</v>
      </c>
      <c r="EG16" s="58" t="e">
        <f>DJ16*100/('кол-во часов'!D13*17)</f>
        <v>#DIV/0!</v>
      </c>
      <c r="EH16" s="58" t="e">
        <f>DK16*100/('кол-во часов'!E13*18)</f>
        <v>#DIV/0!</v>
      </c>
      <c r="EI16" s="58" t="e">
        <f>DL16*100/('кол-во часов'!F13*18)</f>
        <v>#DIV/0!</v>
      </c>
      <c r="EJ16" s="58" t="e">
        <f>DM16*100/('кол-во часов'!G13*18)</f>
        <v>#DIV/0!</v>
      </c>
      <c r="EK16" s="58" t="e">
        <f>DN16*100/('кол-во часов'!H13*18)</f>
        <v>#DIV/0!</v>
      </c>
      <c r="EL16" s="58" t="e">
        <f>DO16*100/('кол-во часов'!I13*18)</f>
        <v>#DIV/0!</v>
      </c>
      <c r="EM16" s="58" t="e">
        <f>DP16*100/('кол-во часов'!J13*18)</f>
        <v>#DIV/0!</v>
      </c>
      <c r="EN16" s="58" t="e">
        <f>DQ16*100/('кол-во часов'!K13*18)</f>
        <v>#DIV/0!</v>
      </c>
      <c r="EO16" s="58" t="e">
        <f>DR16*100/('кол-во часов'!L13*18)</f>
        <v>#DIV/0!</v>
      </c>
      <c r="EP16" s="58" t="e">
        <f>DS16*100/('кол-во часов'!M13*18)</f>
        <v>#DIV/0!</v>
      </c>
      <c r="EQ16" s="58" t="e">
        <f>DT16*100/('кол-во часов'!N13*18)</f>
        <v>#DIV/0!</v>
      </c>
      <c r="ER16" s="58" t="e">
        <f>DU16*100/('кол-во часов'!O13*18)</f>
        <v>#DIV/0!</v>
      </c>
      <c r="ES16" s="58" t="e">
        <f>DV16*100/('кол-во часов'!P13*18)</f>
        <v>#DIV/0!</v>
      </c>
      <c r="ET16" s="58" t="e">
        <f>DW16*100/('кол-во часов'!Q13*18)</f>
        <v>#DIV/0!</v>
      </c>
      <c r="EU16" s="58" t="e">
        <f>DX16*100/('кол-во часов'!R13*18)</f>
        <v>#DIV/0!</v>
      </c>
      <c r="EV16" s="58">
        <f>DY16*100/('кол-во часов'!S13*18)</f>
        <v>0</v>
      </c>
      <c r="EW16" s="58" t="e">
        <f>DZ16*100/('кол-во часов'!T13*18)</f>
        <v>#DIV/0!</v>
      </c>
      <c r="EX16" s="58">
        <f>EA16*100/('кол-во часов'!U13*18)</f>
        <v>0</v>
      </c>
      <c r="EY16" s="58" t="e">
        <f>EB16*100/('кол-во часов'!V13*18)</f>
        <v>#DIV/0!</v>
      </c>
      <c r="EZ16" s="58">
        <f>EC16*100/('кол-во часов'!W13*18)</f>
        <v>0</v>
      </c>
      <c r="FA16" s="58">
        <f>ED16*100/('кол-во часов'!X13*18)</f>
        <v>0</v>
      </c>
    </row>
    <row r="17" spans="1:157" ht="18" customHeight="1" x14ac:dyDescent="0.25">
      <c r="A17" s="31" t="s">
        <v>21</v>
      </c>
      <c r="B17" s="8" t="s">
        <v>22</v>
      </c>
      <c r="D17" s="42" t="s">
        <v>70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 t="s">
        <v>100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 t="s">
        <v>104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 t="s">
        <v>100</v>
      </c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 t="s">
        <v>104</v>
      </c>
      <c r="AZ17" s="10"/>
      <c r="BA17" s="10"/>
      <c r="BB17" s="10"/>
      <c r="BC17" s="10"/>
      <c r="BD17" s="10" t="s">
        <v>100</v>
      </c>
      <c r="BE17" s="10"/>
      <c r="BF17" s="10"/>
      <c r="BG17" s="10"/>
      <c r="BH17" s="10"/>
      <c r="BI17" s="10"/>
      <c r="BJ17" s="10" t="s">
        <v>104</v>
      </c>
      <c r="BK17" s="10"/>
      <c r="BL17" s="10"/>
      <c r="BM17" s="10"/>
      <c r="BN17" s="10"/>
      <c r="BO17" s="10"/>
      <c r="BP17" s="10"/>
      <c r="BQ17" s="10"/>
      <c r="BR17" s="10"/>
      <c r="BS17" s="10" t="s">
        <v>100</v>
      </c>
      <c r="BT17" s="10"/>
      <c r="BU17" s="10"/>
      <c r="BV17" s="10"/>
      <c r="BW17" s="10"/>
      <c r="BX17" s="10"/>
      <c r="BY17" s="10"/>
      <c r="BZ17" s="10"/>
      <c r="CA17" s="10"/>
      <c r="CB17" s="10"/>
      <c r="CC17" s="10" t="s">
        <v>104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 t="s">
        <v>124</v>
      </c>
      <c r="CX17" s="10"/>
      <c r="CY17" s="10" t="s">
        <v>104</v>
      </c>
      <c r="CZ17" s="10"/>
      <c r="DA17" s="10"/>
      <c r="DB17" s="10"/>
      <c r="DC17" s="10"/>
      <c r="DD17" s="10"/>
      <c r="DE17" s="10"/>
      <c r="DF17" s="10"/>
      <c r="DG17" s="10"/>
      <c r="DH17" s="13">
        <f t="shared" si="0"/>
        <v>4</v>
      </c>
      <c r="DI17" s="16">
        <f t="shared" si="1"/>
        <v>5</v>
      </c>
      <c r="DJ17" s="13">
        <f t="shared" si="2"/>
        <v>0</v>
      </c>
      <c r="DK17" s="13">
        <f t="shared" si="3"/>
        <v>0</v>
      </c>
      <c r="DL17" s="13">
        <f t="shared" si="4"/>
        <v>0</v>
      </c>
      <c r="DM17" s="13">
        <f t="shared" si="5"/>
        <v>0</v>
      </c>
      <c r="DN17" s="13">
        <f t="shared" si="6"/>
        <v>0</v>
      </c>
      <c r="DO17" s="13">
        <f t="shared" si="7"/>
        <v>0</v>
      </c>
      <c r="DP17" s="13">
        <f t="shared" si="8"/>
        <v>0</v>
      </c>
      <c r="DQ17" s="13">
        <f t="shared" si="9"/>
        <v>0</v>
      </c>
      <c r="DR17" s="13">
        <f t="shared" si="10"/>
        <v>0</v>
      </c>
      <c r="DS17" s="13">
        <f t="shared" si="11"/>
        <v>0</v>
      </c>
      <c r="DT17" s="13">
        <f t="shared" si="12"/>
        <v>0</v>
      </c>
      <c r="DU17" s="13">
        <f t="shared" si="13"/>
        <v>0</v>
      </c>
      <c r="DV17" s="13">
        <f t="shared" si="14"/>
        <v>0</v>
      </c>
      <c r="DW17" s="13">
        <f t="shared" si="15"/>
        <v>0</v>
      </c>
      <c r="DX17" s="13">
        <f t="shared" si="16"/>
        <v>0</v>
      </c>
      <c r="DY17" s="13">
        <f t="shared" si="17"/>
        <v>0</v>
      </c>
      <c r="DZ17" s="13">
        <f t="shared" si="18"/>
        <v>0</v>
      </c>
      <c r="EA17" s="13">
        <f t="shared" si="19"/>
        <v>0</v>
      </c>
      <c r="EB17" s="13">
        <f t="shared" si="20"/>
        <v>0</v>
      </c>
      <c r="EC17" s="13">
        <f t="shared" si="21"/>
        <v>0</v>
      </c>
      <c r="ED17" s="13">
        <f t="shared" si="22"/>
        <v>0</v>
      </c>
      <c r="EE17" s="58">
        <f>DH17*100/('кол-во часов'!B14*18)</f>
        <v>4.4444444444444446</v>
      </c>
      <c r="EF17" s="58">
        <f>DI17*100/('кол-во часов'!C14*18)</f>
        <v>6.9444444444444446</v>
      </c>
      <c r="EG17" s="58" t="e">
        <f>DJ17*100/('кол-во часов'!D14*17)</f>
        <v>#DIV/0!</v>
      </c>
      <c r="EH17" s="58" t="e">
        <f>DK17*100/('кол-во часов'!E14*18)</f>
        <v>#DIV/0!</v>
      </c>
      <c r="EI17" s="58" t="e">
        <f>DL17*100/('кол-во часов'!F14*18)</f>
        <v>#DIV/0!</v>
      </c>
      <c r="EJ17" s="58" t="e">
        <f>DM17*100/('кол-во часов'!G14*18)</f>
        <v>#DIV/0!</v>
      </c>
      <c r="EK17" s="58" t="e">
        <f>DN17*100/('кол-во часов'!H14*18)</f>
        <v>#DIV/0!</v>
      </c>
      <c r="EL17" s="58" t="e">
        <f>DO17*100/('кол-во часов'!I14*18)</f>
        <v>#DIV/0!</v>
      </c>
      <c r="EM17" s="58" t="e">
        <f>DP17*100/('кол-во часов'!J14*18)</f>
        <v>#DIV/0!</v>
      </c>
      <c r="EN17" s="58" t="e">
        <f>DQ17*100/('кол-во часов'!K14*18)</f>
        <v>#DIV/0!</v>
      </c>
      <c r="EO17" s="58" t="e">
        <f>DR17*100/('кол-во часов'!L14*18)</f>
        <v>#DIV/0!</v>
      </c>
      <c r="EP17" s="58" t="e">
        <f>DS17*100/('кол-во часов'!M14*18)</f>
        <v>#DIV/0!</v>
      </c>
      <c r="EQ17" s="58" t="e">
        <f>DT17*100/('кол-во часов'!N14*18)</f>
        <v>#DIV/0!</v>
      </c>
      <c r="ER17" s="58" t="e">
        <f>DU17*100/('кол-во часов'!O14*18)</f>
        <v>#DIV/0!</v>
      </c>
      <c r="ES17" s="58" t="e">
        <f>DV17*100/('кол-во часов'!P14*18)</f>
        <v>#DIV/0!</v>
      </c>
      <c r="ET17" s="58" t="e">
        <f>DW17*100/('кол-во часов'!Q14*18)</f>
        <v>#DIV/0!</v>
      </c>
      <c r="EU17" s="58" t="e">
        <f>DX17*100/('кол-во часов'!R14*18)</f>
        <v>#DIV/0!</v>
      </c>
      <c r="EV17" s="58">
        <f>DY17*100/('кол-во часов'!S14*18)</f>
        <v>0</v>
      </c>
      <c r="EW17" s="58" t="e">
        <f>DZ17*100/('кол-во часов'!T14*18)</f>
        <v>#DIV/0!</v>
      </c>
      <c r="EX17" s="58">
        <f>EA17*100/('кол-во часов'!U14*18)</f>
        <v>0</v>
      </c>
      <c r="EY17" s="58" t="e">
        <f>EB17*100/('кол-во часов'!V14*18)</f>
        <v>#DIV/0!</v>
      </c>
      <c r="EZ17" s="58">
        <f>EC17*100/('кол-во часов'!W14*18)</f>
        <v>0</v>
      </c>
      <c r="FA17" s="58">
        <f>ED17*100/('кол-во часов'!X14*18)</f>
        <v>0</v>
      </c>
    </row>
    <row r="18" spans="1:157" ht="18" customHeight="1" x14ac:dyDescent="0.25">
      <c r="A18" s="31"/>
      <c r="B18" s="8"/>
      <c r="D18" s="42" t="s">
        <v>112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 t="s">
        <v>100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 t="s">
        <v>104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 t="s">
        <v>100</v>
      </c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 t="s">
        <v>104</v>
      </c>
      <c r="AZ18" s="10"/>
      <c r="BA18" s="10"/>
      <c r="BB18" s="10"/>
      <c r="BC18" s="10"/>
      <c r="BD18" s="10" t="s">
        <v>100</v>
      </c>
      <c r="BE18" s="10"/>
      <c r="BF18" s="10"/>
      <c r="BG18" s="10"/>
      <c r="BH18" s="10"/>
      <c r="BI18" s="10"/>
      <c r="BJ18" s="10" t="s">
        <v>104</v>
      </c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3">
        <f t="shared" ref="DH18:DH19" si="46">COUNTIF(E18:DG18,"РУС")</f>
        <v>3</v>
      </c>
      <c r="DI18" s="16">
        <f t="shared" ref="DI18:DI19" si="47">COUNTIF(E18:DG18,"МАТ")</f>
        <v>3</v>
      </c>
      <c r="DJ18" s="13">
        <f t="shared" ref="DJ18:DJ19" si="48">COUNTIF(E18:DG18,"АЛГ")</f>
        <v>0</v>
      </c>
      <c r="DK18" s="13">
        <f t="shared" ref="DK18:DK19" si="49">COUNTIF(E18:DG18,"ГЕМ")</f>
        <v>0</v>
      </c>
      <c r="DL18" s="13">
        <f t="shared" ref="DL18:DL19" si="50">COUNTIF(E18:DG18,"ВИС")</f>
        <v>0</v>
      </c>
      <c r="DM18" s="13">
        <f t="shared" ref="DM18:DM19" si="51">COUNTIF(E18:DG18,"БИО")</f>
        <v>0</v>
      </c>
      <c r="DN18" s="13">
        <f t="shared" ref="DN18:DN19" si="52">COUNTIF(E18:DG18,"ГЕО")</f>
        <v>0</v>
      </c>
      <c r="DO18" s="13">
        <f t="shared" ref="DO18:DO19" si="53">COUNTIF(E18:DG18,"ИНФ")</f>
        <v>0</v>
      </c>
      <c r="DP18" s="13">
        <f t="shared" ref="DP18:DP19" si="54">COUNTIF(E18:DG18,"ИСТ")</f>
        <v>0</v>
      </c>
      <c r="DQ18" s="13">
        <f t="shared" ref="DQ18:DQ19" si="55">COUNTIF(E18:DG18,"ЛИТ")</f>
        <v>0</v>
      </c>
      <c r="DR18" s="13">
        <f t="shared" ref="DR18:DR19" si="56">COUNTIF(E18:DG18,"ОБЩ")</f>
        <v>0</v>
      </c>
      <c r="DS18" s="13">
        <f t="shared" ref="DS18:DS19" si="57">COUNTIF(E18:DG18,"ФИЗ")</f>
        <v>0</v>
      </c>
      <c r="DT18" s="13">
        <f t="shared" ref="DT18:DT19" si="58">COUNTIF(E18:DG18,"ХИМ")</f>
        <v>0</v>
      </c>
      <c r="DU18" s="13">
        <f t="shared" ref="DU18:DU19" si="59">COUNTIF(E18:DG18,"АНГ")</f>
        <v>0</v>
      </c>
      <c r="DV18" s="13">
        <f t="shared" ref="DV18:DV19" si="60">COUNTIF(E18:DG18,"НЕМ")</f>
        <v>0</v>
      </c>
      <c r="DW18" s="13">
        <f t="shared" ref="DW18:DW19" si="61">COUNTIF(E18:DG18,"ФРА")</f>
        <v>0</v>
      </c>
      <c r="DX18" s="13">
        <f t="shared" ref="DX18:DX19" si="62">COUNTIF(E18:DG18,"ОКР")</f>
        <v>0</v>
      </c>
      <c r="DY18" s="13">
        <f t="shared" ref="DY18:DY19" si="63">COUNTIF(E18:DG18,"ИЗО")</f>
        <v>0</v>
      </c>
      <c r="DZ18" s="13">
        <f t="shared" ref="DZ18:DZ19" si="64">COUNTIF(E18:DG18,"КУБ")</f>
        <v>0</v>
      </c>
      <c r="EA18" s="13">
        <f t="shared" ref="EA18:EA19" si="65">COUNTIF(E18:DG18,"МУЗ")</f>
        <v>0</v>
      </c>
      <c r="EB18" s="13">
        <f t="shared" ref="EB18:EB19" si="66">COUNTIF(E18:DG18,"ОБЗ")</f>
        <v>0</v>
      </c>
      <c r="EC18" s="13">
        <f t="shared" ref="EC18:EC19" si="67">COUNTIF(E18:DG18,"ТЕХ")</f>
        <v>0</v>
      </c>
      <c r="ED18" s="13">
        <f t="shared" ref="ED18:ED19" si="68">COUNTIF(E18:DG18,"ФЗР")</f>
        <v>0</v>
      </c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</row>
    <row r="19" spans="1:157" ht="18" customHeight="1" x14ac:dyDescent="0.25">
      <c r="A19" s="31"/>
      <c r="B19" s="8"/>
      <c r="D19" s="42" t="s">
        <v>114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 t="s">
        <v>100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 t="s">
        <v>104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 t="s">
        <v>100</v>
      </c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3">
        <f t="shared" si="46"/>
        <v>2</v>
      </c>
      <c r="DI19" s="16">
        <f t="shared" si="47"/>
        <v>1</v>
      </c>
      <c r="DJ19" s="13">
        <f t="shared" si="48"/>
        <v>0</v>
      </c>
      <c r="DK19" s="13">
        <f t="shared" si="49"/>
        <v>0</v>
      </c>
      <c r="DL19" s="13">
        <f t="shared" si="50"/>
        <v>0</v>
      </c>
      <c r="DM19" s="13">
        <f t="shared" si="51"/>
        <v>0</v>
      </c>
      <c r="DN19" s="13">
        <f t="shared" si="52"/>
        <v>0</v>
      </c>
      <c r="DO19" s="13">
        <f t="shared" si="53"/>
        <v>0</v>
      </c>
      <c r="DP19" s="13">
        <f t="shared" si="54"/>
        <v>0</v>
      </c>
      <c r="DQ19" s="13">
        <f t="shared" si="55"/>
        <v>0</v>
      </c>
      <c r="DR19" s="13">
        <f t="shared" si="56"/>
        <v>0</v>
      </c>
      <c r="DS19" s="13">
        <f t="shared" si="57"/>
        <v>0</v>
      </c>
      <c r="DT19" s="13">
        <f t="shared" si="58"/>
        <v>0</v>
      </c>
      <c r="DU19" s="13">
        <f t="shared" si="59"/>
        <v>0</v>
      </c>
      <c r="DV19" s="13">
        <f t="shared" si="60"/>
        <v>0</v>
      </c>
      <c r="DW19" s="13">
        <f t="shared" si="61"/>
        <v>0</v>
      </c>
      <c r="DX19" s="13">
        <f t="shared" si="62"/>
        <v>0</v>
      </c>
      <c r="DY19" s="13">
        <f t="shared" si="63"/>
        <v>0</v>
      </c>
      <c r="DZ19" s="13">
        <f t="shared" si="64"/>
        <v>0</v>
      </c>
      <c r="EA19" s="13">
        <f t="shared" si="65"/>
        <v>0</v>
      </c>
      <c r="EB19" s="13">
        <f t="shared" si="66"/>
        <v>0</v>
      </c>
      <c r="EC19" s="13">
        <f t="shared" si="67"/>
        <v>0</v>
      </c>
      <c r="ED19" s="13">
        <f t="shared" si="68"/>
        <v>0</v>
      </c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</row>
    <row r="20" spans="1:157" ht="18" customHeight="1" x14ac:dyDescent="0.25">
      <c r="A20" s="31" t="s">
        <v>64</v>
      </c>
      <c r="B20" s="8" t="s">
        <v>65</v>
      </c>
      <c r="D20" s="42" t="s">
        <v>23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1" t="s">
        <v>5</v>
      </c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1" t="s">
        <v>1</v>
      </c>
      <c r="CY20" s="10"/>
      <c r="CZ20" s="10"/>
      <c r="DA20" s="10"/>
      <c r="DB20" s="10"/>
      <c r="DC20" s="10"/>
      <c r="DD20" s="10"/>
      <c r="DE20" s="10"/>
      <c r="DF20" s="10"/>
      <c r="DG20" s="10"/>
      <c r="DH20" s="13">
        <f t="shared" si="0"/>
        <v>1</v>
      </c>
      <c r="DI20" s="16">
        <f t="shared" si="1"/>
        <v>1</v>
      </c>
      <c r="DJ20" s="13">
        <f t="shared" si="2"/>
        <v>0</v>
      </c>
      <c r="DK20" s="13">
        <f t="shared" si="3"/>
        <v>0</v>
      </c>
      <c r="DL20" s="13">
        <f t="shared" si="4"/>
        <v>0</v>
      </c>
      <c r="DM20" s="13">
        <f t="shared" si="5"/>
        <v>0</v>
      </c>
      <c r="DN20" s="13">
        <f t="shared" si="6"/>
        <v>0</v>
      </c>
      <c r="DO20" s="13">
        <f t="shared" si="7"/>
        <v>0</v>
      </c>
      <c r="DP20" s="13">
        <f t="shared" si="8"/>
        <v>0</v>
      </c>
      <c r="DQ20" s="13">
        <f t="shared" si="9"/>
        <v>0</v>
      </c>
      <c r="DR20" s="13">
        <f t="shared" si="10"/>
        <v>0</v>
      </c>
      <c r="DS20" s="13">
        <f t="shared" si="11"/>
        <v>0</v>
      </c>
      <c r="DT20" s="13">
        <f t="shared" si="12"/>
        <v>0</v>
      </c>
      <c r="DU20" s="13">
        <f t="shared" si="13"/>
        <v>0</v>
      </c>
      <c r="DV20" s="13">
        <f t="shared" si="14"/>
        <v>0</v>
      </c>
      <c r="DW20" s="13">
        <f t="shared" si="15"/>
        <v>0</v>
      </c>
      <c r="DX20" s="13">
        <f t="shared" si="16"/>
        <v>0</v>
      </c>
      <c r="DY20" s="13">
        <f t="shared" si="17"/>
        <v>0</v>
      </c>
      <c r="DZ20" s="13">
        <f t="shared" si="18"/>
        <v>0</v>
      </c>
      <c r="EA20" s="13">
        <f t="shared" si="19"/>
        <v>0</v>
      </c>
      <c r="EB20" s="13">
        <f t="shared" si="20"/>
        <v>0</v>
      </c>
      <c r="EC20" s="13">
        <f t="shared" si="21"/>
        <v>0</v>
      </c>
      <c r="ED20" s="13">
        <f t="shared" si="22"/>
        <v>0</v>
      </c>
      <c r="EE20" s="58">
        <f>DH20*100/('кол-во часов'!B17*18)</f>
        <v>1.1111111111111112</v>
      </c>
      <c r="EF20" s="58">
        <f>DI20*100/('кол-во часов'!C17*18)</f>
        <v>1.3888888888888888</v>
      </c>
      <c r="EG20" s="58" t="e">
        <f>DJ20*100/('кол-во часов'!D17*17)</f>
        <v>#DIV/0!</v>
      </c>
      <c r="EH20" s="58" t="e">
        <f>DK20*100/('кол-во часов'!E17*18)</f>
        <v>#DIV/0!</v>
      </c>
      <c r="EI20" s="58" t="e">
        <f>DL20*100/('кол-во часов'!F17*18)</f>
        <v>#DIV/0!</v>
      </c>
      <c r="EJ20" s="58" t="e">
        <f>DM20*100/('кол-во часов'!G17*18)</f>
        <v>#DIV/0!</v>
      </c>
      <c r="EK20" s="58" t="e">
        <f>DN20*100/('кол-во часов'!H17*18)</f>
        <v>#DIV/0!</v>
      </c>
      <c r="EL20" s="58" t="e">
        <f>DO20*100/('кол-во часов'!I17*18)</f>
        <v>#DIV/0!</v>
      </c>
      <c r="EM20" s="58" t="e">
        <f>DP20*100/('кол-во часов'!J17*18)</f>
        <v>#DIV/0!</v>
      </c>
      <c r="EN20" s="58" t="e">
        <f>DQ20*100/('кол-во часов'!K17*18)</f>
        <v>#DIV/0!</v>
      </c>
      <c r="EO20" s="58" t="e">
        <f>DR20*100/('кол-во часов'!L17*18)</f>
        <v>#DIV/0!</v>
      </c>
      <c r="EP20" s="58" t="e">
        <f>DS20*100/('кол-во часов'!M17*18)</f>
        <v>#DIV/0!</v>
      </c>
      <c r="EQ20" s="58" t="e">
        <f>DT20*100/('кол-во часов'!N17*18)</f>
        <v>#DIV/0!</v>
      </c>
      <c r="ER20" s="58" t="e">
        <f>DU20*100/('кол-во часов'!O17*18)</f>
        <v>#DIV/0!</v>
      </c>
      <c r="ES20" s="58" t="e">
        <f>DV20*100/('кол-во часов'!P17*18)</f>
        <v>#DIV/0!</v>
      </c>
      <c r="ET20" s="58" t="e">
        <f>DW20*100/('кол-во часов'!Q17*18)</f>
        <v>#DIV/0!</v>
      </c>
      <c r="EU20" s="58">
        <f>DX20*100/('кол-во часов'!R17*18)</f>
        <v>0</v>
      </c>
      <c r="EV20" s="58">
        <f>DY20*100/('кол-во часов'!S17*18)</f>
        <v>0</v>
      </c>
      <c r="EW20" s="58" t="e">
        <f>DZ20*100/('кол-во часов'!T17*18)</f>
        <v>#DIV/0!</v>
      </c>
      <c r="EX20" s="58">
        <f>EA20*100/('кол-во часов'!U17*18)</f>
        <v>0</v>
      </c>
      <c r="EY20" s="58" t="e">
        <f>EB20*100/('кол-во часов'!V17*18)</f>
        <v>#DIV/0!</v>
      </c>
      <c r="EZ20" s="58">
        <f>EC20*100/('кол-во часов'!W17*18)</f>
        <v>0</v>
      </c>
      <c r="FA20" s="58">
        <f>ED20*100/('кол-во часов'!X17*18)</f>
        <v>0</v>
      </c>
    </row>
    <row r="21" spans="1:157" ht="18" customHeight="1" x14ac:dyDescent="0.3">
      <c r="A21" s="31" t="s">
        <v>2</v>
      </c>
      <c r="B21" s="8" t="s">
        <v>3</v>
      </c>
      <c r="C21" s="1"/>
      <c r="D21" s="42" t="s">
        <v>26</v>
      </c>
      <c r="E21" s="10"/>
      <c r="F21" s="10"/>
      <c r="G21" s="10"/>
      <c r="H21" s="10"/>
      <c r="I21" s="10"/>
      <c r="J21" s="10"/>
      <c r="K21" s="10" t="s">
        <v>104</v>
      </c>
      <c r="L21" s="10"/>
      <c r="M21" s="10"/>
      <c r="N21" s="10"/>
      <c r="O21" s="10" t="s">
        <v>100</v>
      </c>
      <c r="P21" s="10"/>
      <c r="Q21" s="10"/>
      <c r="R21" s="10"/>
      <c r="S21" s="10" t="s">
        <v>104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 t="s">
        <v>100</v>
      </c>
      <c r="AF21" s="10"/>
      <c r="AG21" s="10" t="s">
        <v>104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 t="s">
        <v>100</v>
      </c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 t="s">
        <v>104</v>
      </c>
      <c r="BH21" s="10"/>
      <c r="BI21" s="10"/>
      <c r="BJ21" s="10" t="s">
        <v>100</v>
      </c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1" t="s">
        <v>5</v>
      </c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1" t="s">
        <v>1</v>
      </c>
      <c r="CY21" s="10"/>
      <c r="CZ21" s="10"/>
      <c r="DA21" s="10"/>
      <c r="DB21" s="10"/>
      <c r="DC21" s="10"/>
      <c r="DD21" s="10"/>
      <c r="DE21" s="10"/>
      <c r="DF21" s="10"/>
      <c r="DG21" s="10"/>
      <c r="DH21" s="13">
        <f t="shared" si="0"/>
        <v>5</v>
      </c>
      <c r="DI21" s="16">
        <f t="shared" si="1"/>
        <v>5</v>
      </c>
      <c r="DJ21" s="13">
        <f t="shared" si="2"/>
        <v>0</v>
      </c>
      <c r="DK21" s="13">
        <f t="shared" si="3"/>
        <v>0</v>
      </c>
      <c r="DL21" s="13">
        <f t="shared" si="4"/>
        <v>0</v>
      </c>
      <c r="DM21" s="13">
        <f t="shared" si="5"/>
        <v>0</v>
      </c>
      <c r="DN21" s="13">
        <f t="shared" si="6"/>
        <v>0</v>
      </c>
      <c r="DO21" s="13">
        <f t="shared" si="7"/>
        <v>0</v>
      </c>
      <c r="DP21" s="13">
        <f t="shared" si="8"/>
        <v>0</v>
      </c>
      <c r="DQ21" s="13">
        <f t="shared" si="9"/>
        <v>0</v>
      </c>
      <c r="DR21" s="13">
        <f t="shared" si="10"/>
        <v>0</v>
      </c>
      <c r="DS21" s="13">
        <f t="shared" si="11"/>
        <v>0</v>
      </c>
      <c r="DT21" s="13">
        <f t="shared" si="12"/>
        <v>0</v>
      </c>
      <c r="DU21" s="13">
        <f t="shared" si="13"/>
        <v>0</v>
      </c>
      <c r="DV21" s="13">
        <f t="shared" si="14"/>
        <v>0</v>
      </c>
      <c r="DW21" s="13">
        <f t="shared" si="15"/>
        <v>0</v>
      </c>
      <c r="DX21" s="13">
        <f t="shared" si="16"/>
        <v>0</v>
      </c>
      <c r="DY21" s="13">
        <f t="shared" si="17"/>
        <v>0</v>
      </c>
      <c r="DZ21" s="13">
        <f t="shared" si="18"/>
        <v>0</v>
      </c>
      <c r="EA21" s="13">
        <f t="shared" si="19"/>
        <v>0</v>
      </c>
      <c r="EB21" s="13">
        <f t="shared" si="20"/>
        <v>0</v>
      </c>
      <c r="EC21" s="13">
        <f t="shared" si="21"/>
        <v>0</v>
      </c>
      <c r="ED21" s="13">
        <f t="shared" si="22"/>
        <v>0</v>
      </c>
      <c r="EE21" s="58">
        <f>DH21*100/('кол-во часов'!B18*18)</f>
        <v>5.5555555555555554</v>
      </c>
      <c r="EF21" s="58">
        <f>DI21*100/('кол-во часов'!C18*18)</f>
        <v>6.9444444444444446</v>
      </c>
      <c r="EG21" s="58" t="e">
        <f>DJ21*100/('кол-во часов'!D18*17)</f>
        <v>#DIV/0!</v>
      </c>
      <c r="EH21" s="58" t="e">
        <f>DK21*100/('кол-во часов'!E18*18)</f>
        <v>#DIV/0!</v>
      </c>
      <c r="EI21" s="58" t="e">
        <f>DL21*100/('кол-во часов'!F18*18)</f>
        <v>#DIV/0!</v>
      </c>
      <c r="EJ21" s="58" t="e">
        <f>DM21*100/('кол-во часов'!G18*18)</f>
        <v>#DIV/0!</v>
      </c>
      <c r="EK21" s="58" t="e">
        <f>DN21*100/('кол-во часов'!H18*18)</f>
        <v>#DIV/0!</v>
      </c>
      <c r="EL21" s="58" t="e">
        <f>DO21*100/('кол-во часов'!I18*18)</f>
        <v>#DIV/0!</v>
      </c>
      <c r="EM21" s="58" t="e">
        <f>DP21*100/('кол-во часов'!J18*18)</f>
        <v>#DIV/0!</v>
      </c>
      <c r="EN21" s="58" t="e">
        <f>DQ21*100/('кол-во часов'!K18*18)</f>
        <v>#DIV/0!</v>
      </c>
      <c r="EO21" s="58" t="e">
        <f>DR21*100/('кол-во часов'!L18*18)</f>
        <v>#DIV/0!</v>
      </c>
      <c r="EP21" s="58" t="e">
        <f>DS21*100/('кол-во часов'!M18*18)</f>
        <v>#DIV/0!</v>
      </c>
      <c r="EQ21" s="58" t="e">
        <f>DT21*100/('кол-во часов'!N18*18)</f>
        <v>#DIV/0!</v>
      </c>
      <c r="ER21" s="58" t="e">
        <f>DU21*100/('кол-во часов'!O18*18)</f>
        <v>#DIV/0!</v>
      </c>
      <c r="ES21" s="58" t="e">
        <f>DV21*100/('кол-во часов'!P18*18)</f>
        <v>#DIV/0!</v>
      </c>
      <c r="ET21" s="58" t="e">
        <f>DW21*100/('кол-во часов'!Q18*18)</f>
        <v>#DIV/0!</v>
      </c>
      <c r="EU21" s="58">
        <f>DX21*100/('кол-во часов'!R18*18)</f>
        <v>0</v>
      </c>
      <c r="EV21" s="58">
        <f>DY21*100/('кол-во часов'!S18*18)</f>
        <v>0</v>
      </c>
      <c r="EW21" s="58" t="e">
        <f>DZ21*100/('кол-во часов'!T18*18)</f>
        <v>#DIV/0!</v>
      </c>
      <c r="EX21" s="58">
        <f>EA21*100/('кол-во часов'!U18*18)</f>
        <v>0</v>
      </c>
      <c r="EY21" s="58" t="e">
        <f>EB21*100/('кол-во часов'!V18*18)</f>
        <v>#DIV/0!</v>
      </c>
      <c r="EZ21" s="58">
        <f>EC21*100/('кол-во часов'!W18*18)</f>
        <v>0</v>
      </c>
      <c r="FA21" s="58">
        <f>ED21*100/('кол-во часов'!X18*18)</f>
        <v>0</v>
      </c>
    </row>
    <row r="22" spans="1:157" ht="18" customHeight="1" x14ac:dyDescent="0.25">
      <c r="A22" s="31" t="s">
        <v>12</v>
      </c>
      <c r="B22" s="8" t="s">
        <v>5</v>
      </c>
      <c r="D22" s="42" t="s">
        <v>29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 t="s">
        <v>104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 t="s">
        <v>104</v>
      </c>
      <c r="AH22" s="10"/>
      <c r="AI22" s="10"/>
      <c r="AJ22" s="10"/>
      <c r="AK22" s="10"/>
      <c r="AL22" s="10"/>
      <c r="AM22" s="10"/>
      <c r="AN22" s="10"/>
      <c r="AO22" s="10"/>
      <c r="AP22" s="10" t="s">
        <v>104</v>
      </c>
      <c r="AQ22" s="10"/>
      <c r="AR22" s="10"/>
      <c r="AS22" s="10"/>
      <c r="AT22" s="10"/>
      <c r="AU22" s="10"/>
      <c r="AV22" s="10"/>
      <c r="AW22" s="10"/>
      <c r="AX22" s="10"/>
      <c r="AY22" s="10" t="s">
        <v>100</v>
      </c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 t="s">
        <v>104</v>
      </c>
      <c r="BL22" s="10"/>
      <c r="BM22" s="10"/>
      <c r="BN22" s="10"/>
      <c r="BO22" s="10"/>
      <c r="BP22" s="10"/>
      <c r="BQ22" s="10"/>
      <c r="BR22" s="10"/>
      <c r="BS22" s="10"/>
      <c r="BT22" s="10" t="s">
        <v>100</v>
      </c>
      <c r="BU22" s="10"/>
      <c r="BV22" s="10"/>
      <c r="BW22" s="10"/>
      <c r="BX22" s="10"/>
      <c r="BY22" s="10" t="s">
        <v>100</v>
      </c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 t="s">
        <v>100</v>
      </c>
      <c r="CK22" s="10"/>
      <c r="CL22" s="11" t="s">
        <v>5</v>
      </c>
      <c r="CM22" s="10"/>
      <c r="CN22" s="10"/>
      <c r="CO22" s="10"/>
      <c r="CP22" s="10"/>
      <c r="CQ22" s="10"/>
      <c r="CR22" s="10"/>
      <c r="CS22" s="10" t="s">
        <v>100</v>
      </c>
      <c r="CT22" s="10"/>
      <c r="CU22" s="10"/>
      <c r="CV22" s="10" t="s">
        <v>104</v>
      </c>
      <c r="CW22" s="10"/>
      <c r="CX22" s="11" t="s">
        <v>1</v>
      </c>
      <c r="CY22" s="10"/>
      <c r="CZ22" s="10"/>
      <c r="DA22" s="10"/>
      <c r="DB22" s="10"/>
      <c r="DC22" s="10"/>
      <c r="DD22" s="10"/>
      <c r="DE22" s="10"/>
      <c r="DF22" s="10"/>
      <c r="DG22" s="10"/>
      <c r="DH22" s="13">
        <f t="shared" si="0"/>
        <v>6</v>
      </c>
      <c r="DI22" s="16">
        <f t="shared" si="1"/>
        <v>6</v>
      </c>
      <c r="DJ22" s="13">
        <f t="shared" si="2"/>
        <v>0</v>
      </c>
      <c r="DK22" s="13">
        <f t="shared" si="3"/>
        <v>0</v>
      </c>
      <c r="DL22" s="13">
        <f t="shared" si="4"/>
        <v>0</v>
      </c>
      <c r="DM22" s="13">
        <f t="shared" si="5"/>
        <v>0</v>
      </c>
      <c r="DN22" s="13">
        <f t="shared" si="6"/>
        <v>0</v>
      </c>
      <c r="DO22" s="13">
        <f t="shared" si="7"/>
        <v>0</v>
      </c>
      <c r="DP22" s="13">
        <f t="shared" si="8"/>
        <v>0</v>
      </c>
      <c r="DQ22" s="13">
        <f t="shared" si="9"/>
        <v>0</v>
      </c>
      <c r="DR22" s="13">
        <f t="shared" si="10"/>
        <v>0</v>
      </c>
      <c r="DS22" s="13">
        <f t="shared" si="11"/>
        <v>0</v>
      </c>
      <c r="DT22" s="13">
        <f t="shared" si="12"/>
        <v>0</v>
      </c>
      <c r="DU22" s="13">
        <f t="shared" si="13"/>
        <v>0</v>
      </c>
      <c r="DV22" s="13">
        <f t="shared" si="14"/>
        <v>0</v>
      </c>
      <c r="DW22" s="13">
        <f t="shared" si="15"/>
        <v>0</v>
      </c>
      <c r="DX22" s="13">
        <f t="shared" si="16"/>
        <v>0</v>
      </c>
      <c r="DY22" s="13">
        <f t="shared" si="17"/>
        <v>0</v>
      </c>
      <c r="DZ22" s="13">
        <f t="shared" si="18"/>
        <v>0</v>
      </c>
      <c r="EA22" s="13">
        <f t="shared" si="19"/>
        <v>0</v>
      </c>
      <c r="EB22" s="13">
        <f t="shared" si="20"/>
        <v>0</v>
      </c>
      <c r="EC22" s="13">
        <f t="shared" si="21"/>
        <v>0</v>
      </c>
      <c r="ED22" s="13">
        <f t="shared" si="22"/>
        <v>0</v>
      </c>
      <c r="EE22" s="58">
        <f>DH22*100/('кол-во часов'!B19*18)</f>
        <v>6.666666666666667</v>
      </c>
      <c r="EF22" s="58">
        <f>DI22*100/('кол-во часов'!C19*18)</f>
        <v>8.3333333333333339</v>
      </c>
      <c r="EG22" s="58" t="e">
        <f>DJ22*100/('кол-во часов'!D19*17)</f>
        <v>#DIV/0!</v>
      </c>
      <c r="EH22" s="58" t="e">
        <f>DK22*100/('кол-во часов'!E19*18)</f>
        <v>#DIV/0!</v>
      </c>
      <c r="EI22" s="58" t="e">
        <f>DL22*100/('кол-во часов'!F19*18)</f>
        <v>#DIV/0!</v>
      </c>
      <c r="EJ22" s="58" t="e">
        <f>DM22*100/('кол-во часов'!G19*18)</f>
        <v>#DIV/0!</v>
      </c>
      <c r="EK22" s="58" t="e">
        <f>DN22*100/('кол-во часов'!H19*18)</f>
        <v>#DIV/0!</v>
      </c>
      <c r="EL22" s="58" t="e">
        <f>DO22*100/('кол-во часов'!I19*18)</f>
        <v>#DIV/0!</v>
      </c>
      <c r="EM22" s="58" t="e">
        <f>DP22*100/('кол-во часов'!J19*18)</f>
        <v>#DIV/0!</v>
      </c>
      <c r="EN22" s="58" t="e">
        <f>DQ22*100/('кол-во часов'!K19*18)</f>
        <v>#DIV/0!</v>
      </c>
      <c r="EO22" s="58" t="e">
        <f>DR22*100/('кол-во часов'!L19*18)</f>
        <v>#DIV/0!</v>
      </c>
      <c r="EP22" s="58" t="e">
        <f>DS22*100/('кол-во часов'!M19*18)</f>
        <v>#DIV/0!</v>
      </c>
      <c r="EQ22" s="58" t="e">
        <f>DT22*100/('кол-во часов'!N19*18)</f>
        <v>#DIV/0!</v>
      </c>
      <c r="ER22" s="58" t="e">
        <f>DU22*100/('кол-во часов'!O19*18)</f>
        <v>#DIV/0!</v>
      </c>
      <c r="ES22" s="58" t="e">
        <f>DV22*100/('кол-во часов'!P19*18)</f>
        <v>#DIV/0!</v>
      </c>
      <c r="ET22" s="58" t="e">
        <f>DW22*100/('кол-во часов'!Q19*18)</f>
        <v>#DIV/0!</v>
      </c>
      <c r="EU22" s="58">
        <f>DX22*100/('кол-во часов'!R19*18)</f>
        <v>0</v>
      </c>
      <c r="EV22" s="58">
        <f>DY22*100/('кол-во часов'!S19*18)</f>
        <v>0</v>
      </c>
      <c r="EW22" s="58" t="e">
        <f>DZ22*100/('кол-во часов'!T19*18)</f>
        <v>#DIV/0!</v>
      </c>
      <c r="EX22" s="58">
        <f>EA22*100/('кол-во часов'!U19*18)</f>
        <v>0</v>
      </c>
      <c r="EY22" s="58" t="e">
        <f>EB22*100/('кол-во часов'!V19*18)</f>
        <v>#DIV/0!</v>
      </c>
      <c r="EZ22" s="58">
        <f>EC22*100/('кол-во часов'!W19*18)</f>
        <v>0</v>
      </c>
      <c r="FA22" s="58">
        <f>ED22*100/('кол-во часов'!X19*18)</f>
        <v>0</v>
      </c>
    </row>
    <row r="23" spans="1:157" ht="18" customHeight="1" x14ac:dyDescent="0.25">
      <c r="A23" s="31" t="s">
        <v>57</v>
      </c>
      <c r="B23" s="8" t="s">
        <v>19</v>
      </c>
      <c r="D23" s="42" t="s">
        <v>71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 t="s">
        <v>104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 t="s">
        <v>104</v>
      </c>
      <c r="AH23" s="10"/>
      <c r="AI23" s="10"/>
      <c r="AJ23" s="10"/>
      <c r="AK23" s="10"/>
      <c r="AL23" s="10"/>
      <c r="AM23" s="10" t="s">
        <v>100</v>
      </c>
      <c r="AN23" s="10"/>
      <c r="AO23" s="10"/>
      <c r="AP23" s="10"/>
      <c r="AQ23" s="10"/>
      <c r="AR23" s="10" t="s">
        <v>104</v>
      </c>
      <c r="AS23" s="10"/>
      <c r="AT23" s="10"/>
      <c r="AU23" s="10"/>
      <c r="AV23" s="10"/>
      <c r="AW23" s="10"/>
      <c r="AX23" s="10"/>
      <c r="AY23" s="10"/>
      <c r="AZ23" s="10"/>
      <c r="BA23" s="10" t="s">
        <v>100</v>
      </c>
      <c r="BB23" s="10"/>
      <c r="BC23" s="10"/>
      <c r="BD23" s="10"/>
      <c r="BE23" s="10"/>
      <c r="BF23" s="10"/>
      <c r="BG23" s="10" t="s">
        <v>104</v>
      </c>
      <c r="BH23" s="10"/>
      <c r="BI23" s="10"/>
      <c r="BJ23" s="10" t="s">
        <v>100</v>
      </c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 t="s">
        <v>104</v>
      </c>
      <c r="BX23" s="10"/>
      <c r="BY23" s="10"/>
      <c r="BZ23" s="10"/>
      <c r="CA23" s="10"/>
      <c r="CB23" s="10"/>
      <c r="CC23" s="10" t="s">
        <v>100</v>
      </c>
      <c r="CD23" s="10"/>
      <c r="CE23" s="10"/>
      <c r="CF23" s="10"/>
      <c r="CG23" s="10"/>
      <c r="CH23" s="10"/>
      <c r="CI23" s="10"/>
      <c r="CJ23" s="10"/>
      <c r="CK23" s="10"/>
      <c r="CL23" s="11" t="s">
        <v>5</v>
      </c>
      <c r="CM23" s="10"/>
      <c r="CN23" s="10"/>
      <c r="CO23" s="10"/>
      <c r="CP23" s="10"/>
      <c r="CQ23" s="10" t="s">
        <v>100</v>
      </c>
      <c r="CR23" s="10"/>
      <c r="CS23" s="10"/>
      <c r="CT23" s="10"/>
      <c r="CU23" s="10"/>
      <c r="CV23" s="10" t="s">
        <v>104</v>
      </c>
      <c r="CW23" s="10"/>
      <c r="CX23" s="11" t="s">
        <v>1</v>
      </c>
      <c r="CY23" s="10"/>
      <c r="CZ23" s="10"/>
      <c r="DA23" s="10"/>
      <c r="DB23" s="10"/>
      <c r="DC23" s="10"/>
      <c r="DD23" s="10"/>
      <c r="DE23" s="10"/>
      <c r="DF23" s="10"/>
      <c r="DG23" s="10"/>
      <c r="DH23" s="13">
        <f t="shared" si="0"/>
        <v>6</v>
      </c>
      <c r="DI23" s="16">
        <f t="shared" si="1"/>
        <v>7</v>
      </c>
      <c r="DJ23" s="13">
        <f t="shared" si="2"/>
        <v>0</v>
      </c>
      <c r="DK23" s="13">
        <f t="shared" si="3"/>
        <v>0</v>
      </c>
      <c r="DL23" s="13">
        <f t="shared" si="4"/>
        <v>0</v>
      </c>
      <c r="DM23" s="13">
        <f t="shared" si="5"/>
        <v>0</v>
      </c>
      <c r="DN23" s="13">
        <f t="shared" si="6"/>
        <v>0</v>
      </c>
      <c r="DO23" s="13">
        <f t="shared" si="7"/>
        <v>0</v>
      </c>
      <c r="DP23" s="13">
        <f t="shared" si="8"/>
        <v>0</v>
      </c>
      <c r="DQ23" s="13">
        <f t="shared" si="9"/>
        <v>0</v>
      </c>
      <c r="DR23" s="13">
        <f t="shared" si="10"/>
        <v>0</v>
      </c>
      <c r="DS23" s="13">
        <f t="shared" si="11"/>
        <v>0</v>
      </c>
      <c r="DT23" s="13">
        <f t="shared" si="12"/>
        <v>0</v>
      </c>
      <c r="DU23" s="13">
        <f t="shared" si="13"/>
        <v>0</v>
      </c>
      <c r="DV23" s="13">
        <f t="shared" si="14"/>
        <v>0</v>
      </c>
      <c r="DW23" s="13">
        <f t="shared" si="15"/>
        <v>0</v>
      </c>
      <c r="DX23" s="13">
        <f t="shared" si="16"/>
        <v>0</v>
      </c>
      <c r="DY23" s="13">
        <f t="shared" si="17"/>
        <v>0</v>
      </c>
      <c r="DZ23" s="13">
        <f t="shared" si="18"/>
        <v>0</v>
      </c>
      <c r="EA23" s="13">
        <f t="shared" si="19"/>
        <v>0</v>
      </c>
      <c r="EB23" s="13">
        <f t="shared" si="20"/>
        <v>0</v>
      </c>
      <c r="EC23" s="13">
        <f t="shared" si="21"/>
        <v>0</v>
      </c>
      <c r="ED23" s="13">
        <f t="shared" si="22"/>
        <v>0</v>
      </c>
      <c r="EE23" s="58">
        <f>DH23*100/('кол-во часов'!B20*18)</f>
        <v>6.666666666666667</v>
      </c>
      <c r="EF23" s="58">
        <f>DI23*100/('кол-во часов'!C20*18)</f>
        <v>9.7222222222222214</v>
      </c>
      <c r="EG23" s="58" t="e">
        <f>DJ23*100/('кол-во часов'!D20*17)</f>
        <v>#DIV/0!</v>
      </c>
      <c r="EH23" s="58" t="e">
        <f>DK23*100/('кол-во часов'!E20*18)</f>
        <v>#DIV/0!</v>
      </c>
      <c r="EI23" s="58" t="e">
        <f>DL23*100/('кол-во часов'!F20*18)</f>
        <v>#DIV/0!</v>
      </c>
      <c r="EJ23" s="58" t="e">
        <f>DM23*100/('кол-во часов'!G20*18)</f>
        <v>#DIV/0!</v>
      </c>
      <c r="EK23" s="58" t="e">
        <f>DN23*100/('кол-во часов'!H20*18)</f>
        <v>#DIV/0!</v>
      </c>
      <c r="EL23" s="58" t="e">
        <f>DO23*100/('кол-во часов'!I20*18)</f>
        <v>#DIV/0!</v>
      </c>
      <c r="EM23" s="58" t="e">
        <f>DP23*100/('кол-во часов'!J20*18)</f>
        <v>#DIV/0!</v>
      </c>
      <c r="EN23" s="58" t="e">
        <f>DQ23*100/('кол-во часов'!K20*18)</f>
        <v>#DIV/0!</v>
      </c>
      <c r="EO23" s="58" t="e">
        <f>DR23*100/('кол-во часов'!L20*18)</f>
        <v>#DIV/0!</v>
      </c>
      <c r="EP23" s="58" t="e">
        <f>DS23*100/('кол-во часов'!M20*18)</f>
        <v>#DIV/0!</v>
      </c>
      <c r="EQ23" s="58" t="e">
        <f>DT23*100/('кол-во часов'!N20*18)</f>
        <v>#DIV/0!</v>
      </c>
      <c r="ER23" s="58" t="e">
        <f>DU23*100/('кол-во часов'!O20*18)</f>
        <v>#DIV/0!</v>
      </c>
      <c r="ES23" s="58" t="e">
        <f>DV23*100/('кол-во часов'!P20*18)</f>
        <v>#DIV/0!</v>
      </c>
      <c r="ET23" s="58" t="e">
        <f>DW23*100/('кол-во часов'!Q20*18)</f>
        <v>#DIV/0!</v>
      </c>
      <c r="EU23" s="58">
        <f>DX23*100/('кол-во часов'!R20*18)</f>
        <v>0</v>
      </c>
      <c r="EV23" s="58">
        <f>DY23*100/('кол-во часов'!S20*18)</f>
        <v>0</v>
      </c>
      <c r="EW23" s="58" t="e">
        <f>DZ23*100/('кол-во часов'!T20*18)</f>
        <v>#DIV/0!</v>
      </c>
      <c r="EX23" s="58">
        <f>EA23*100/('кол-во часов'!U20*18)</f>
        <v>0</v>
      </c>
      <c r="EY23" s="58" t="e">
        <f>EB23*100/('кол-во часов'!V20*18)</f>
        <v>#DIV/0!</v>
      </c>
      <c r="EZ23" s="58">
        <f>EC23*100/('кол-во часов'!W20*18)</f>
        <v>0</v>
      </c>
      <c r="FA23" s="58">
        <f>ED23*100/('кол-во часов'!X20*18)</f>
        <v>0</v>
      </c>
    </row>
    <row r="24" spans="1:157" ht="18" customHeight="1" x14ac:dyDescent="0.25">
      <c r="A24" s="31"/>
      <c r="B24" s="8"/>
      <c r="D24" s="42" t="s">
        <v>106</v>
      </c>
      <c r="E24" s="10"/>
      <c r="F24" s="10"/>
      <c r="G24" s="10"/>
      <c r="H24" s="10"/>
      <c r="I24" s="10"/>
      <c r="J24" s="10"/>
      <c r="K24" s="10"/>
      <c r="L24" s="10" t="s">
        <v>100</v>
      </c>
      <c r="M24" s="65"/>
      <c r="N24" s="10"/>
      <c r="O24" s="10"/>
      <c r="P24" s="65"/>
      <c r="Q24" s="10"/>
      <c r="R24" s="10"/>
      <c r="S24" s="10"/>
      <c r="T24" s="10"/>
      <c r="U24" s="10" t="s">
        <v>104</v>
      </c>
      <c r="V24" s="10"/>
      <c r="W24" s="10"/>
      <c r="X24" s="10"/>
      <c r="Y24" s="10"/>
      <c r="Z24" s="10"/>
      <c r="AA24" s="10" t="s">
        <v>100</v>
      </c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 t="s">
        <v>104</v>
      </c>
      <c r="AW24" s="10"/>
      <c r="AX24" s="10"/>
      <c r="AY24" s="10"/>
      <c r="AZ24" s="10"/>
      <c r="BA24" s="10"/>
      <c r="BB24" s="10"/>
      <c r="BC24" s="10"/>
      <c r="BD24" s="10"/>
      <c r="BE24" s="10" t="s">
        <v>100</v>
      </c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1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1"/>
      <c r="CY24" s="10"/>
      <c r="CZ24" s="10"/>
      <c r="DA24" s="10"/>
      <c r="DB24" s="10"/>
      <c r="DC24" s="10"/>
      <c r="DD24" s="10"/>
      <c r="DE24" s="10"/>
      <c r="DF24" s="10"/>
      <c r="DG24" s="10"/>
      <c r="DH24" s="13">
        <f t="shared" ref="DH24:DH27" si="69">COUNTIF(E24:DG24,"РУС")</f>
        <v>3</v>
      </c>
      <c r="DI24" s="16">
        <f t="shared" ref="DI24:DI27" si="70">COUNTIF(E24:DG24,"МАТ")</f>
        <v>2</v>
      </c>
      <c r="DJ24" s="13">
        <f t="shared" ref="DJ24:DJ27" si="71">COUNTIF(E24:DG24,"АЛГ")</f>
        <v>0</v>
      </c>
      <c r="DK24" s="13">
        <f t="shared" ref="DK24:DK27" si="72">COUNTIF(E24:DG24,"ГЕМ")</f>
        <v>0</v>
      </c>
      <c r="DL24" s="13">
        <f t="shared" ref="DL24:DL27" si="73">COUNTIF(E24:DG24,"ВИС")</f>
        <v>0</v>
      </c>
      <c r="DM24" s="13">
        <f t="shared" ref="DM24:DM27" si="74">COUNTIF(E24:DG24,"БИО")</f>
        <v>0</v>
      </c>
      <c r="DN24" s="13">
        <f t="shared" ref="DN24:DN27" si="75">COUNTIF(E24:DG24,"ГЕО")</f>
        <v>0</v>
      </c>
      <c r="DO24" s="13">
        <f t="shared" ref="DO24:DO27" si="76">COUNTIF(E24:DG24,"ИНФ")</f>
        <v>0</v>
      </c>
      <c r="DP24" s="13">
        <f t="shared" ref="DP24:DP27" si="77">COUNTIF(E24:DG24,"ИСТ")</f>
        <v>0</v>
      </c>
      <c r="DQ24" s="13">
        <f t="shared" ref="DQ24:DQ27" si="78">COUNTIF(E24:DG24,"ЛИТ")</f>
        <v>0</v>
      </c>
      <c r="DR24" s="13">
        <f t="shared" ref="DR24:DR27" si="79">COUNTIF(E24:DG24,"ОБЩ")</f>
        <v>0</v>
      </c>
      <c r="DS24" s="13">
        <f t="shared" ref="DS24:DS27" si="80">COUNTIF(E24:DG24,"ФИЗ")</f>
        <v>0</v>
      </c>
      <c r="DT24" s="13">
        <f t="shared" ref="DT24:DT27" si="81">COUNTIF(E24:DG24,"ХИМ")</f>
        <v>0</v>
      </c>
      <c r="DU24" s="13">
        <f t="shared" ref="DU24:DU27" si="82">COUNTIF(E24:DG24,"АНГ")</f>
        <v>0</v>
      </c>
      <c r="DV24" s="13">
        <f t="shared" ref="DV24:DV27" si="83">COUNTIF(E24:DG24,"НЕМ")</f>
        <v>0</v>
      </c>
      <c r="DW24" s="13">
        <f t="shared" ref="DW24:DW27" si="84">COUNTIF(E24:DG24,"ФРА")</f>
        <v>0</v>
      </c>
      <c r="DX24" s="13">
        <f t="shared" ref="DX24:DX27" si="85">COUNTIF(E24:DG24,"ОКР")</f>
        <v>0</v>
      </c>
      <c r="DY24" s="13">
        <f t="shared" ref="DY24:DY27" si="86">COUNTIF(E24:DG24,"ИЗО")</f>
        <v>0</v>
      </c>
      <c r="DZ24" s="13">
        <f t="shared" ref="DZ24:DZ27" si="87">COUNTIF(E24:DG24,"КУБ")</f>
        <v>0</v>
      </c>
      <c r="EA24" s="13">
        <f t="shared" ref="EA24:EA27" si="88">COUNTIF(E24:DG24,"МУЗ")</f>
        <v>0</v>
      </c>
      <c r="EB24" s="13">
        <f t="shared" ref="EB24:EB27" si="89">COUNTIF(E24:DG24,"ОБЗ")</f>
        <v>0</v>
      </c>
      <c r="EC24" s="13">
        <f t="shared" ref="EC24:EC27" si="90">COUNTIF(E24:DG24,"ТЕХ")</f>
        <v>0</v>
      </c>
      <c r="ED24" s="13">
        <f t="shared" ref="ED24:ED27" si="91">COUNTIF(E24:DG24,"ФЗР")</f>
        <v>0</v>
      </c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</row>
    <row r="25" spans="1:157" ht="18" customHeight="1" x14ac:dyDescent="0.25">
      <c r="A25" s="31"/>
      <c r="B25" s="8"/>
      <c r="D25" s="42" t="s">
        <v>107</v>
      </c>
      <c r="E25" s="10"/>
      <c r="F25" s="10"/>
      <c r="G25" s="10"/>
      <c r="H25" s="10"/>
      <c r="I25" s="10"/>
      <c r="J25" s="10"/>
      <c r="K25" s="10"/>
      <c r="L25" s="10" t="s">
        <v>100</v>
      </c>
      <c r="M25" s="65"/>
      <c r="N25" s="10"/>
      <c r="O25" s="10"/>
      <c r="P25" s="65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 t="s">
        <v>100</v>
      </c>
      <c r="AB25" s="10"/>
      <c r="AC25" s="10"/>
      <c r="AD25" s="10"/>
      <c r="AE25" s="10"/>
      <c r="AF25" s="10"/>
      <c r="AG25" s="10" t="s">
        <v>104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 t="s">
        <v>104</v>
      </c>
      <c r="AW25" s="10"/>
      <c r="AX25" s="10"/>
      <c r="AY25" s="10"/>
      <c r="AZ25" s="10"/>
      <c r="BA25" s="10"/>
      <c r="BB25" s="10"/>
      <c r="BC25" s="10"/>
      <c r="BD25" s="10"/>
      <c r="BE25" s="10" t="s">
        <v>100</v>
      </c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1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1"/>
      <c r="CY25" s="10"/>
      <c r="CZ25" s="10"/>
      <c r="DA25" s="10"/>
      <c r="DB25" s="10"/>
      <c r="DC25" s="10"/>
      <c r="DD25" s="10"/>
      <c r="DE25" s="10"/>
      <c r="DF25" s="10"/>
      <c r="DG25" s="10"/>
      <c r="DH25" s="13">
        <f t="shared" si="69"/>
        <v>3</v>
      </c>
      <c r="DI25" s="16">
        <f t="shared" si="70"/>
        <v>2</v>
      </c>
      <c r="DJ25" s="13">
        <f t="shared" si="71"/>
        <v>0</v>
      </c>
      <c r="DK25" s="13">
        <f t="shared" si="72"/>
        <v>0</v>
      </c>
      <c r="DL25" s="13">
        <f t="shared" si="73"/>
        <v>0</v>
      </c>
      <c r="DM25" s="13">
        <f t="shared" si="74"/>
        <v>0</v>
      </c>
      <c r="DN25" s="13">
        <f t="shared" si="75"/>
        <v>0</v>
      </c>
      <c r="DO25" s="13">
        <f t="shared" si="76"/>
        <v>0</v>
      </c>
      <c r="DP25" s="13">
        <f t="shared" si="77"/>
        <v>0</v>
      </c>
      <c r="DQ25" s="13">
        <f t="shared" si="78"/>
        <v>0</v>
      </c>
      <c r="DR25" s="13">
        <f t="shared" si="79"/>
        <v>0</v>
      </c>
      <c r="DS25" s="13">
        <f t="shared" si="80"/>
        <v>0</v>
      </c>
      <c r="DT25" s="13">
        <f t="shared" si="81"/>
        <v>0</v>
      </c>
      <c r="DU25" s="13">
        <f t="shared" si="82"/>
        <v>0</v>
      </c>
      <c r="DV25" s="13">
        <f t="shared" si="83"/>
        <v>0</v>
      </c>
      <c r="DW25" s="13">
        <f t="shared" si="84"/>
        <v>0</v>
      </c>
      <c r="DX25" s="13">
        <f t="shared" si="85"/>
        <v>0</v>
      </c>
      <c r="DY25" s="13">
        <f t="shared" si="86"/>
        <v>0</v>
      </c>
      <c r="DZ25" s="13">
        <f t="shared" si="87"/>
        <v>0</v>
      </c>
      <c r="EA25" s="13">
        <f t="shared" si="88"/>
        <v>0</v>
      </c>
      <c r="EB25" s="13">
        <f t="shared" si="89"/>
        <v>0</v>
      </c>
      <c r="EC25" s="13">
        <f t="shared" si="90"/>
        <v>0</v>
      </c>
      <c r="ED25" s="13">
        <f t="shared" si="91"/>
        <v>0</v>
      </c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</row>
    <row r="26" spans="1:157" ht="18" customHeight="1" x14ac:dyDescent="0.25">
      <c r="A26" s="31"/>
      <c r="B26" s="8"/>
      <c r="D26" s="42" t="s">
        <v>121</v>
      </c>
      <c r="E26" s="10"/>
      <c r="F26" s="10"/>
      <c r="G26" s="10"/>
      <c r="H26" s="10"/>
      <c r="I26" s="10"/>
      <c r="J26" s="10"/>
      <c r="K26" s="10"/>
      <c r="L26" s="10"/>
      <c r="M26" s="65"/>
      <c r="N26" s="10"/>
      <c r="O26" s="10"/>
      <c r="P26" s="65"/>
      <c r="Q26" s="10"/>
      <c r="R26" s="10" t="s">
        <v>104</v>
      </c>
      <c r="S26" s="10"/>
      <c r="T26" s="10"/>
      <c r="U26" s="10"/>
      <c r="V26" s="10"/>
      <c r="W26" s="10"/>
      <c r="X26" s="10"/>
      <c r="Y26" s="10"/>
      <c r="Z26" s="10"/>
      <c r="AA26" s="10"/>
      <c r="AB26" s="10" t="s">
        <v>100</v>
      </c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1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1"/>
      <c r="CY26" s="10"/>
      <c r="CZ26" s="10"/>
      <c r="DA26" s="10"/>
      <c r="DB26" s="10"/>
      <c r="DC26" s="10"/>
      <c r="DD26" s="10"/>
      <c r="DE26" s="10"/>
      <c r="DF26" s="10"/>
      <c r="DG26" s="10"/>
      <c r="DH26" s="13">
        <f t="shared" si="69"/>
        <v>1</v>
      </c>
      <c r="DI26" s="16">
        <f t="shared" si="70"/>
        <v>1</v>
      </c>
      <c r="DJ26" s="13">
        <f t="shared" si="71"/>
        <v>0</v>
      </c>
      <c r="DK26" s="13">
        <f t="shared" si="72"/>
        <v>0</v>
      </c>
      <c r="DL26" s="13">
        <f t="shared" si="73"/>
        <v>0</v>
      </c>
      <c r="DM26" s="13">
        <f t="shared" si="74"/>
        <v>0</v>
      </c>
      <c r="DN26" s="13">
        <f t="shared" si="75"/>
        <v>0</v>
      </c>
      <c r="DO26" s="13">
        <f t="shared" si="76"/>
        <v>0</v>
      </c>
      <c r="DP26" s="13">
        <f t="shared" si="77"/>
        <v>0</v>
      </c>
      <c r="DQ26" s="13">
        <f t="shared" si="78"/>
        <v>0</v>
      </c>
      <c r="DR26" s="13">
        <f t="shared" si="79"/>
        <v>0</v>
      </c>
      <c r="DS26" s="13">
        <f t="shared" si="80"/>
        <v>0</v>
      </c>
      <c r="DT26" s="13">
        <f t="shared" si="81"/>
        <v>0</v>
      </c>
      <c r="DU26" s="13">
        <f t="shared" si="82"/>
        <v>0</v>
      </c>
      <c r="DV26" s="13">
        <f t="shared" si="83"/>
        <v>0</v>
      </c>
      <c r="DW26" s="13">
        <f t="shared" si="84"/>
        <v>0</v>
      </c>
      <c r="DX26" s="13">
        <f t="shared" si="85"/>
        <v>0</v>
      </c>
      <c r="DY26" s="13">
        <f t="shared" si="86"/>
        <v>0</v>
      </c>
      <c r="DZ26" s="13">
        <f t="shared" si="87"/>
        <v>0</v>
      </c>
      <c r="EA26" s="13">
        <f t="shared" si="88"/>
        <v>0</v>
      </c>
      <c r="EB26" s="13">
        <f t="shared" si="89"/>
        <v>0</v>
      </c>
      <c r="EC26" s="13">
        <f t="shared" si="90"/>
        <v>0</v>
      </c>
      <c r="ED26" s="13">
        <f t="shared" si="91"/>
        <v>0</v>
      </c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</row>
    <row r="27" spans="1:157" ht="18" customHeight="1" x14ac:dyDescent="0.25">
      <c r="A27" s="31"/>
      <c r="B27" s="8"/>
      <c r="D27" s="42" t="s">
        <v>108</v>
      </c>
      <c r="E27" s="10"/>
      <c r="F27" s="10"/>
      <c r="G27" s="10"/>
      <c r="H27" s="10"/>
      <c r="I27" s="10"/>
      <c r="J27" s="10"/>
      <c r="K27" s="10"/>
      <c r="L27" s="10"/>
      <c r="M27" s="65"/>
      <c r="N27" s="10"/>
      <c r="O27" s="10"/>
      <c r="P27" s="65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1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1"/>
      <c r="CY27" s="10"/>
      <c r="CZ27" s="10"/>
      <c r="DA27" s="10"/>
      <c r="DB27" s="10"/>
      <c r="DC27" s="10"/>
      <c r="DD27" s="10"/>
      <c r="DE27" s="10"/>
      <c r="DF27" s="10"/>
      <c r="DG27" s="10"/>
      <c r="DH27" s="13">
        <f t="shared" si="69"/>
        <v>0</v>
      </c>
      <c r="DI27" s="16">
        <f t="shared" si="70"/>
        <v>0</v>
      </c>
      <c r="DJ27" s="13">
        <f t="shared" si="71"/>
        <v>0</v>
      </c>
      <c r="DK27" s="13">
        <f t="shared" si="72"/>
        <v>0</v>
      </c>
      <c r="DL27" s="13">
        <f t="shared" si="73"/>
        <v>0</v>
      </c>
      <c r="DM27" s="13">
        <f t="shared" si="74"/>
        <v>0</v>
      </c>
      <c r="DN27" s="13">
        <f t="shared" si="75"/>
        <v>0</v>
      </c>
      <c r="DO27" s="13">
        <f t="shared" si="76"/>
        <v>0</v>
      </c>
      <c r="DP27" s="13">
        <f t="shared" si="77"/>
        <v>0</v>
      </c>
      <c r="DQ27" s="13">
        <f t="shared" si="78"/>
        <v>0</v>
      </c>
      <c r="DR27" s="13">
        <f t="shared" si="79"/>
        <v>0</v>
      </c>
      <c r="DS27" s="13">
        <f t="shared" si="80"/>
        <v>0</v>
      </c>
      <c r="DT27" s="13">
        <f t="shared" si="81"/>
        <v>0</v>
      </c>
      <c r="DU27" s="13">
        <f t="shared" si="82"/>
        <v>0</v>
      </c>
      <c r="DV27" s="13">
        <f t="shared" si="83"/>
        <v>0</v>
      </c>
      <c r="DW27" s="13">
        <f t="shared" si="84"/>
        <v>0</v>
      </c>
      <c r="DX27" s="13">
        <f t="shared" si="85"/>
        <v>0</v>
      </c>
      <c r="DY27" s="13">
        <f t="shared" si="86"/>
        <v>0</v>
      </c>
      <c r="DZ27" s="13">
        <f t="shared" si="87"/>
        <v>0</v>
      </c>
      <c r="EA27" s="13">
        <f t="shared" si="88"/>
        <v>0</v>
      </c>
      <c r="EB27" s="13">
        <f t="shared" si="89"/>
        <v>0</v>
      </c>
      <c r="EC27" s="13">
        <f t="shared" si="90"/>
        <v>0</v>
      </c>
      <c r="ED27" s="13">
        <f t="shared" si="91"/>
        <v>0</v>
      </c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</row>
    <row r="28" spans="1:157" ht="18" customHeight="1" x14ac:dyDescent="0.25">
      <c r="A28" s="31" t="s">
        <v>58</v>
      </c>
      <c r="B28" s="8" t="s">
        <v>59</v>
      </c>
      <c r="D28" s="42" t="s">
        <v>32</v>
      </c>
      <c r="E28" s="10"/>
      <c r="F28" s="10"/>
      <c r="G28" s="10"/>
      <c r="H28" s="10"/>
      <c r="I28" s="10"/>
      <c r="J28" s="10"/>
      <c r="K28" s="10"/>
      <c r="L28" s="10"/>
      <c r="M28" s="52"/>
      <c r="N28" s="10"/>
      <c r="O28" s="10"/>
      <c r="P28" s="52" t="s">
        <v>111</v>
      </c>
      <c r="Q28" s="10"/>
      <c r="R28" s="10"/>
      <c r="S28" s="10"/>
      <c r="T28" s="10"/>
      <c r="U28" s="10"/>
      <c r="V28" s="10"/>
      <c r="W28" s="10" t="s">
        <v>120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 t="s">
        <v>111</v>
      </c>
      <c r="AT28" s="10"/>
      <c r="AU28" s="10"/>
      <c r="AV28" s="10"/>
      <c r="AW28" s="10"/>
      <c r="AX28" s="10"/>
      <c r="AY28" s="10"/>
      <c r="AZ28" s="10" t="s">
        <v>120</v>
      </c>
      <c r="BA28" s="10"/>
      <c r="BB28" s="10" t="s">
        <v>100</v>
      </c>
      <c r="BC28" s="10"/>
      <c r="BD28" s="10"/>
      <c r="BE28" s="10" t="s">
        <v>105</v>
      </c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1" t="s">
        <v>5</v>
      </c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 t="s">
        <v>120</v>
      </c>
      <c r="CX28" s="11" t="s">
        <v>1</v>
      </c>
      <c r="CY28" s="10"/>
      <c r="CZ28" s="10"/>
      <c r="DA28" s="10" t="s">
        <v>104</v>
      </c>
      <c r="DB28" s="10"/>
      <c r="DC28" s="10"/>
      <c r="DD28" s="10"/>
      <c r="DE28" s="10"/>
      <c r="DF28" s="10"/>
      <c r="DG28" s="10"/>
      <c r="DH28" s="13">
        <f>A26</f>
        <v>0</v>
      </c>
      <c r="DI28" s="16">
        <f t="shared" si="1"/>
        <v>2</v>
      </c>
      <c r="DJ28" s="13">
        <f t="shared" si="2"/>
        <v>0</v>
      </c>
      <c r="DK28" s="13">
        <f t="shared" si="3"/>
        <v>0</v>
      </c>
      <c r="DL28" s="13">
        <f t="shared" si="4"/>
        <v>0</v>
      </c>
      <c r="DM28" s="13">
        <f t="shared" si="5"/>
        <v>2</v>
      </c>
      <c r="DN28" s="13">
        <f t="shared" si="6"/>
        <v>3</v>
      </c>
      <c r="DO28" s="13">
        <f t="shared" si="7"/>
        <v>0</v>
      </c>
      <c r="DP28" s="13">
        <f t="shared" si="8"/>
        <v>0</v>
      </c>
      <c r="DQ28" s="13">
        <f t="shared" si="9"/>
        <v>1</v>
      </c>
      <c r="DR28" s="13">
        <f t="shared" si="10"/>
        <v>0</v>
      </c>
      <c r="DS28" s="13">
        <f t="shared" si="11"/>
        <v>0</v>
      </c>
      <c r="DT28" s="13">
        <f t="shared" si="12"/>
        <v>0</v>
      </c>
      <c r="DU28" s="13">
        <f t="shared" si="13"/>
        <v>0</v>
      </c>
      <c r="DV28" s="13">
        <f t="shared" si="14"/>
        <v>0</v>
      </c>
      <c r="DW28" s="13">
        <f t="shared" si="15"/>
        <v>0</v>
      </c>
      <c r="DX28" s="13">
        <f t="shared" si="16"/>
        <v>0</v>
      </c>
      <c r="DY28" s="13">
        <f t="shared" si="17"/>
        <v>0</v>
      </c>
      <c r="DZ28" s="13">
        <f t="shared" si="18"/>
        <v>0</v>
      </c>
      <c r="EA28" s="13">
        <f t="shared" si="19"/>
        <v>0</v>
      </c>
      <c r="EB28" s="13">
        <f t="shared" si="20"/>
        <v>0</v>
      </c>
      <c r="EC28" s="13">
        <f t="shared" si="21"/>
        <v>0</v>
      </c>
      <c r="ED28" s="13">
        <f t="shared" si="22"/>
        <v>0</v>
      </c>
      <c r="EE28" s="58">
        <f>DH28*100/('кол-во часов'!B25*18)</f>
        <v>0</v>
      </c>
      <c r="EF28" s="58">
        <f>DI28*100/('кол-во часов'!C25*18)</f>
        <v>2.2222222222222223</v>
      </c>
      <c r="EG28" s="58" t="e">
        <f>DJ28*100/('кол-во часов'!D25*17)</f>
        <v>#DIV/0!</v>
      </c>
      <c r="EH28" s="58" t="e">
        <f>DK28*100/('кол-во часов'!E25*18)</f>
        <v>#DIV/0!</v>
      </c>
      <c r="EI28" s="58" t="e">
        <f>DL28*100/('кол-во часов'!F25*18)</f>
        <v>#DIV/0!</v>
      </c>
      <c r="EJ28" s="58">
        <f>DM28*100/('кол-во часов'!G25*18)</f>
        <v>11.111111111111111</v>
      </c>
      <c r="EK28" s="58">
        <f>DN28*100/('кол-во часов'!H25*18)</f>
        <v>16.666666666666668</v>
      </c>
      <c r="EL28" s="58" t="e">
        <f>DO28*100/('кол-во часов'!I25*18)</f>
        <v>#DIV/0!</v>
      </c>
      <c r="EM28" s="58">
        <f>DP28*100/('кол-во часов'!J25*18)</f>
        <v>0</v>
      </c>
      <c r="EN28" s="58">
        <f>DQ28*100/('кол-во часов'!K25*18)</f>
        <v>1.8518518518518519</v>
      </c>
      <c r="EO28" s="58" t="e">
        <f>DR28*100/('кол-во часов'!L25*18)</f>
        <v>#DIV/0!</v>
      </c>
      <c r="EP28" s="58" t="e">
        <f>DS28*100/('кол-во часов'!M25*18)</f>
        <v>#DIV/0!</v>
      </c>
      <c r="EQ28" s="58" t="e">
        <f>DT28*100/('кол-во часов'!N25*18)</f>
        <v>#DIV/0!</v>
      </c>
      <c r="ER28" s="58">
        <f>DU28*100/('кол-во часов'!O25*18)</f>
        <v>0</v>
      </c>
      <c r="ES28" s="58" t="e">
        <f>DV28*100/('кол-во часов'!P25*18)</f>
        <v>#DIV/0!</v>
      </c>
      <c r="ET28" s="58" t="e">
        <f>DW28*100/('кол-во часов'!Q25*18)</f>
        <v>#DIV/0!</v>
      </c>
      <c r="EU28" s="58" t="e">
        <f>DX28*100/('кол-во часов'!R25*18)</f>
        <v>#DIV/0!</v>
      </c>
      <c r="EV28" s="58">
        <f>DY28*100/('кол-во часов'!S25*18)</f>
        <v>0</v>
      </c>
      <c r="EW28" s="58">
        <f>DZ28*100/('кол-во часов'!T25*18)</f>
        <v>0</v>
      </c>
      <c r="EX28" s="58">
        <f>EA28*100/('кол-во часов'!U25*18)</f>
        <v>0</v>
      </c>
      <c r="EY28" s="58" t="e">
        <f>EB28*100/('кол-во часов'!V25*18)</f>
        <v>#DIV/0!</v>
      </c>
      <c r="EZ28" s="58">
        <f>EC28*100/('кол-во часов'!W25*18)</f>
        <v>0</v>
      </c>
      <c r="FA28" s="58">
        <f>ED28*100/('кол-во часов'!X25*18)</f>
        <v>0</v>
      </c>
    </row>
    <row r="29" spans="1:157" ht="18" customHeight="1" x14ac:dyDescent="0.25">
      <c r="A29" s="31" t="s">
        <v>77</v>
      </c>
      <c r="B29" s="8" t="s">
        <v>80</v>
      </c>
      <c r="D29" s="42" t="s">
        <v>34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 t="s">
        <v>111</v>
      </c>
      <c r="P29" s="10"/>
      <c r="Q29" s="10"/>
      <c r="R29" s="10"/>
      <c r="S29" s="10"/>
      <c r="T29" s="54"/>
      <c r="U29" s="10"/>
      <c r="V29" s="10"/>
      <c r="W29" s="10" t="s">
        <v>120</v>
      </c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 t="s">
        <v>111</v>
      </c>
      <c r="AS29" s="10"/>
      <c r="AT29" s="10"/>
      <c r="AU29" s="10"/>
      <c r="AV29" s="10"/>
      <c r="AW29" s="10"/>
      <c r="AX29" s="10"/>
      <c r="AY29" s="10"/>
      <c r="AZ29" s="10" t="s">
        <v>120</v>
      </c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1" t="s">
        <v>5</v>
      </c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 t="s">
        <v>120</v>
      </c>
      <c r="CX29" s="11" t="s">
        <v>1</v>
      </c>
      <c r="CY29" s="10"/>
      <c r="CZ29" s="10"/>
      <c r="DA29" s="10" t="s">
        <v>104</v>
      </c>
      <c r="DB29" s="10"/>
      <c r="DC29" s="10"/>
      <c r="DD29" s="10"/>
      <c r="DE29" s="10"/>
      <c r="DF29" s="10"/>
      <c r="DG29" s="10"/>
      <c r="DH29" s="13">
        <f>COUNTIF(E29:DG29,"РУС")</f>
        <v>1</v>
      </c>
      <c r="DI29" s="16">
        <f t="shared" si="1"/>
        <v>2</v>
      </c>
      <c r="DJ29" s="13">
        <f t="shared" si="2"/>
        <v>0</v>
      </c>
      <c r="DK29" s="13">
        <f t="shared" si="3"/>
        <v>0</v>
      </c>
      <c r="DL29" s="13">
        <f t="shared" si="4"/>
        <v>0</v>
      </c>
      <c r="DM29" s="13">
        <f t="shared" si="5"/>
        <v>2</v>
      </c>
      <c r="DN29" s="13">
        <f t="shared" si="6"/>
        <v>3</v>
      </c>
      <c r="DO29" s="13">
        <f t="shared" si="7"/>
        <v>0</v>
      </c>
      <c r="DP29" s="13">
        <f t="shared" si="8"/>
        <v>0</v>
      </c>
      <c r="DQ29" s="13">
        <f t="shared" si="9"/>
        <v>0</v>
      </c>
      <c r="DR29" s="13">
        <f t="shared" si="10"/>
        <v>0</v>
      </c>
      <c r="DS29" s="13">
        <f t="shared" si="11"/>
        <v>0</v>
      </c>
      <c r="DT29" s="13">
        <f t="shared" si="12"/>
        <v>0</v>
      </c>
      <c r="DU29" s="13">
        <f t="shared" si="13"/>
        <v>0</v>
      </c>
      <c r="DV29" s="13">
        <f t="shared" si="14"/>
        <v>0</v>
      </c>
      <c r="DW29" s="13">
        <f t="shared" si="15"/>
        <v>0</v>
      </c>
      <c r="DX29" s="13">
        <f t="shared" si="16"/>
        <v>0</v>
      </c>
      <c r="DY29" s="13">
        <f t="shared" si="17"/>
        <v>0</v>
      </c>
      <c r="DZ29" s="13">
        <f t="shared" si="18"/>
        <v>0</v>
      </c>
      <c r="EA29" s="13">
        <f t="shared" si="19"/>
        <v>0</v>
      </c>
      <c r="EB29" s="13">
        <f t="shared" si="20"/>
        <v>0</v>
      </c>
      <c r="EC29" s="13">
        <f t="shared" si="21"/>
        <v>0</v>
      </c>
      <c r="ED29" s="13">
        <f t="shared" si="22"/>
        <v>0</v>
      </c>
      <c r="EE29" s="58">
        <f>DH29*100/('кол-во часов'!B26*18)</f>
        <v>1.1111111111111112</v>
      </c>
      <c r="EF29" s="58">
        <f>DI29*100/('кол-во часов'!C26*18)</f>
        <v>2.2222222222222223</v>
      </c>
      <c r="EG29" s="58" t="e">
        <f>DJ29*100/('кол-во часов'!D26*17)</f>
        <v>#DIV/0!</v>
      </c>
      <c r="EH29" s="58" t="e">
        <f>DK29*100/('кол-во часов'!E26*18)</f>
        <v>#DIV/0!</v>
      </c>
      <c r="EI29" s="58" t="e">
        <f>DL29*100/('кол-во часов'!F26*18)</f>
        <v>#DIV/0!</v>
      </c>
      <c r="EJ29" s="58">
        <f>DM29*100/('кол-во часов'!G26*18)</f>
        <v>11.111111111111111</v>
      </c>
      <c r="EK29" s="58">
        <f>DN29*100/('кол-во часов'!H26*18)</f>
        <v>16.666666666666668</v>
      </c>
      <c r="EL29" s="58" t="e">
        <f>DO29*100/('кол-во часов'!I26*18)</f>
        <v>#DIV/0!</v>
      </c>
      <c r="EM29" s="58">
        <f>DP29*100/('кол-во часов'!J26*18)</f>
        <v>0</v>
      </c>
      <c r="EN29" s="58">
        <f>DQ29*100/('кол-во часов'!K26*18)</f>
        <v>0</v>
      </c>
      <c r="EO29" s="58" t="e">
        <f>DR29*100/('кол-во часов'!L26*18)</f>
        <v>#DIV/0!</v>
      </c>
      <c r="EP29" s="58" t="e">
        <f>DS29*100/('кол-во часов'!M26*18)</f>
        <v>#DIV/0!</v>
      </c>
      <c r="EQ29" s="58" t="e">
        <f>DT29*100/('кол-во часов'!N26*18)</f>
        <v>#DIV/0!</v>
      </c>
      <c r="ER29" s="58">
        <f>DU29*100/('кол-во часов'!O26*18)</f>
        <v>0</v>
      </c>
      <c r="ES29" s="58" t="e">
        <f>DV29*100/('кол-во часов'!P26*18)</f>
        <v>#DIV/0!</v>
      </c>
      <c r="ET29" s="58" t="e">
        <f>DW29*100/('кол-во часов'!Q26*18)</f>
        <v>#DIV/0!</v>
      </c>
      <c r="EU29" s="58" t="e">
        <f>DX29*100/('кол-во часов'!R26*18)</f>
        <v>#DIV/0!</v>
      </c>
      <c r="EV29" s="58">
        <f>DY29*100/('кол-во часов'!S26*18)</f>
        <v>0</v>
      </c>
      <c r="EW29" s="58">
        <f>DZ29*100/('кол-во часов'!T26*18)</f>
        <v>0</v>
      </c>
      <c r="EX29" s="58">
        <f>EA29*100/('кол-во часов'!U26*18)</f>
        <v>0</v>
      </c>
      <c r="EY29" s="58" t="e">
        <f>EB29*100/('кол-во часов'!V26*18)</f>
        <v>#DIV/0!</v>
      </c>
      <c r="EZ29" s="58">
        <f>EC29*100/('кол-во часов'!W26*18)</f>
        <v>0</v>
      </c>
      <c r="FA29" s="58">
        <f>ED29*100/('кол-во часов'!X26*18)</f>
        <v>0</v>
      </c>
    </row>
    <row r="30" spans="1:157" ht="18" customHeight="1" x14ac:dyDescent="0.25">
      <c r="A30" s="31" t="s">
        <v>24</v>
      </c>
      <c r="B30" s="8" t="s">
        <v>25</v>
      </c>
      <c r="D30" s="42" t="s">
        <v>72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 t="s">
        <v>111</v>
      </c>
      <c r="S30" s="10"/>
      <c r="T30" s="54"/>
      <c r="U30" s="10"/>
      <c r="V30" s="10"/>
      <c r="W30" s="10"/>
      <c r="X30" s="10"/>
      <c r="Y30" s="10"/>
      <c r="Z30" s="10" t="s">
        <v>120</v>
      </c>
      <c r="AA30" s="10"/>
      <c r="AB30" s="10"/>
      <c r="AC30" s="10" t="s">
        <v>104</v>
      </c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 t="s">
        <v>111</v>
      </c>
      <c r="AV30" s="10"/>
      <c r="AW30" s="10"/>
      <c r="AX30" s="10"/>
      <c r="AY30" s="10"/>
      <c r="AZ30" s="10"/>
      <c r="BA30" s="10"/>
      <c r="BB30" s="10"/>
      <c r="BC30" s="10" t="s">
        <v>120</v>
      </c>
      <c r="BD30" s="10"/>
      <c r="BE30" s="10"/>
      <c r="BF30" s="10"/>
      <c r="BG30" s="10" t="s">
        <v>100</v>
      </c>
      <c r="BH30" s="10"/>
      <c r="BI30" s="10"/>
      <c r="BJ30" s="10"/>
      <c r="BK30" s="10" t="s">
        <v>105</v>
      </c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1" t="s">
        <v>5</v>
      </c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 t="s">
        <v>120</v>
      </c>
      <c r="CX30" s="11" t="s">
        <v>1</v>
      </c>
      <c r="CY30" s="10"/>
      <c r="CZ30" s="10"/>
      <c r="DA30" s="10" t="s">
        <v>104</v>
      </c>
      <c r="DB30" s="10"/>
      <c r="DC30" s="10"/>
      <c r="DD30" s="10"/>
      <c r="DE30" s="10"/>
      <c r="DF30" s="10"/>
      <c r="DG30" s="10"/>
      <c r="DH30" s="13">
        <f t="shared" si="0"/>
        <v>2</v>
      </c>
      <c r="DI30" s="16">
        <f t="shared" si="1"/>
        <v>3</v>
      </c>
      <c r="DJ30" s="13">
        <f t="shared" si="2"/>
        <v>0</v>
      </c>
      <c r="DK30" s="13">
        <f t="shared" si="3"/>
        <v>0</v>
      </c>
      <c r="DL30" s="13">
        <f t="shared" si="4"/>
        <v>0</v>
      </c>
      <c r="DM30" s="13">
        <f t="shared" si="5"/>
        <v>2</v>
      </c>
      <c r="DN30" s="13">
        <f t="shared" si="6"/>
        <v>3</v>
      </c>
      <c r="DO30" s="13">
        <f t="shared" si="7"/>
        <v>0</v>
      </c>
      <c r="DP30" s="13">
        <f t="shared" si="8"/>
        <v>0</v>
      </c>
      <c r="DQ30" s="13">
        <f t="shared" si="9"/>
        <v>1</v>
      </c>
      <c r="DR30" s="13">
        <f t="shared" si="10"/>
        <v>0</v>
      </c>
      <c r="DS30" s="13">
        <f t="shared" si="11"/>
        <v>0</v>
      </c>
      <c r="DT30" s="13">
        <f t="shared" si="12"/>
        <v>0</v>
      </c>
      <c r="DU30" s="13">
        <f t="shared" si="13"/>
        <v>0</v>
      </c>
      <c r="DV30" s="13">
        <f t="shared" si="14"/>
        <v>0</v>
      </c>
      <c r="DW30" s="13">
        <f t="shared" si="15"/>
        <v>0</v>
      </c>
      <c r="DX30" s="13">
        <f t="shared" si="16"/>
        <v>0</v>
      </c>
      <c r="DY30" s="13">
        <f t="shared" si="17"/>
        <v>0</v>
      </c>
      <c r="DZ30" s="13">
        <f t="shared" si="18"/>
        <v>0</v>
      </c>
      <c r="EA30" s="13">
        <f t="shared" si="19"/>
        <v>0</v>
      </c>
      <c r="EB30" s="13">
        <f t="shared" si="20"/>
        <v>0</v>
      </c>
      <c r="EC30" s="13">
        <f t="shared" si="21"/>
        <v>0</v>
      </c>
      <c r="ED30" s="13">
        <f t="shared" si="22"/>
        <v>0</v>
      </c>
      <c r="EE30" s="58">
        <f>DH30*100/('кол-во часов'!B27*18)</f>
        <v>2.2222222222222223</v>
      </c>
      <c r="EF30" s="58">
        <f>DI30*100/('кол-во часов'!C27*18)</f>
        <v>3.3333333333333335</v>
      </c>
      <c r="EG30" s="58" t="e">
        <f>DJ30*100/('кол-во часов'!D27*17)</f>
        <v>#DIV/0!</v>
      </c>
      <c r="EH30" s="58" t="e">
        <f>DK30*100/('кол-во часов'!E27*18)</f>
        <v>#DIV/0!</v>
      </c>
      <c r="EI30" s="58" t="e">
        <f>DL30*100/('кол-во часов'!F27*18)</f>
        <v>#DIV/0!</v>
      </c>
      <c r="EJ30" s="58">
        <f>DM30*100/('кол-во часов'!G27*18)</f>
        <v>11.111111111111111</v>
      </c>
      <c r="EK30" s="58">
        <f>DN30*100/('кол-во часов'!H27*18)</f>
        <v>16.666666666666668</v>
      </c>
      <c r="EL30" s="58" t="e">
        <f>DO30*100/('кол-во часов'!I27*18)</f>
        <v>#DIV/0!</v>
      </c>
      <c r="EM30" s="58">
        <f>DP30*100/('кол-во часов'!J27*18)</f>
        <v>0</v>
      </c>
      <c r="EN30" s="58">
        <f>DQ30*100/('кол-во часов'!K27*18)</f>
        <v>1.8518518518518519</v>
      </c>
      <c r="EO30" s="58" t="e">
        <f>DR30*100/('кол-во часов'!L27*18)</f>
        <v>#DIV/0!</v>
      </c>
      <c r="EP30" s="58" t="e">
        <f>DS30*100/('кол-во часов'!M27*18)</f>
        <v>#DIV/0!</v>
      </c>
      <c r="EQ30" s="58" t="e">
        <f>DT30*100/('кол-во часов'!N27*18)</f>
        <v>#DIV/0!</v>
      </c>
      <c r="ER30" s="58">
        <f>DU30*100/('кол-во часов'!O27*18)</f>
        <v>0</v>
      </c>
      <c r="ES30" s="58" t="e">
        <f>DV30*100/('кол-во часов'!P27*18)</f>
        <v>#DIV/0!</v>
      </c>
      <c r="ET30" s="58" t="e">
        <f>DW30*100/('кол-во часов'!Q27*18)</f>
        <v>#DIV/0!</v>
      </c>
      <c r="EU30" s="58" t="e">
        <f>DX30*100/('кол-во часов'!R27*18)</f>
        <v>#DIV/0!</v>
      </c>
      <c r="EV30" s="58">
        <f>DY30*100/('кол-во часов'!S27*18)</f>
        <v>0</v>
      </c>
      <c r="EW30" s="58">
        <f>DZ30*100/('кол-во часов'!T27*18)</f>
        <v>0</v>
      </c>
      <c r="EX30" s="58">
        <f>EA30*100/('кол-во часов'!U27*18)</f>
        <v>0</v>
      </c>
      <c r="EY30" s="58" t="e">
        <f>EB30*100/('кол-во часов'!V27*18)</f>
        <v>#DIV/0!</v>
      </c>
      <c r="EZ30" s="58">
        <f>EC30*100/('кол-во часов'!W27*18)</f>
        <v>0</v>
      </c>
      <c r="FA30" s="58">
        <f>ED30*100/('кол-во часов'!X27*18)</f>
        <v>0</v>
      </c>
    </row>
    <row r="31" spans="1:157" ht="18" customHeight="1" x14ac:dyDescent="0.25">
      <c r="A31" s="31" t="s">
        <v>9</v>
      </c>
      <c r="B31" s="8" t="s">
        <v>10</v>
      </c>
      <c r="D31" s="42" t="s">
        <v>73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 t="s">
        <v>111</v>
      </c>
      <c r="P31" s="10"/>
      <c r="Q31" s="10"/>
      <c r="R31" s="10"/>
      <c r="S31" s="10"/>
      <c r="T31" s="54"/>
      <c r="U31" s="10"/>
      <c r="V31" s="10"/>
      <c r="W31" s="10" t="s">
        <v>120</v>
      </c>
      <c r="X31" s="10"/>
      <c r="Y31" s="10"/>
      <c r="Z31" s="10"/>
      <c r="AA31" s="10"/>
      <c r="AB31" s="10"/>
      <c r="AC31" s="10" t="s">
        <v>104</v>
      </c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 t="s">
        <v>111</v>
      </c>
      <c r="AS31" s="10"/>
      <c r="AT31" s="10"/>
      <c r="AU31" s="10"/>
      <c r="AV31" s="10"/>
      <c r="AW31" s="10"/>
      <c r="AX31" s="10"/>
      <c r="AY31" s="10"/>
      <c r="AZ31" s="10" t="s">
        <v>120</v>
      </c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1" t="s">
        <v>5</v>
      </c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 t="s">
        <v>120</v>
      </c>
      <c r="CX31" s="11" t="s">
        <v>1</v>
      </c>
      <c r="CY31" s="10"/>
      <c r="CZ31" s="10"/>
      <c r="DA31" s="10" t="s">
        <v>104</v>
      </c>
      <c r="DB31" s="10"/>
      <c r="DC31" s="10"/>
      <c r="DD31" s="10"/>
      <c r="DE31" s="10"/>
      <c r="DF31" s="10"/>
      <c r="DG31" s="10"/>
      <c r="DH31" s="13">
        <f t="shared" si="0"/>
        <v>1</v>
      </c>
      <c r="DI31" s="16">
        <f t="shared" si="1"/>
        <v>3</v>
      </c>
      <c r="DJ31" s="13">
        <f t="shared" si="2"/>
        <v>0</v>
      </c>
      <c r="DK31" s="13">
        <f t="shared" si="3"/>
        <v>0</v>
      </c>
      <c r="DL31" s="13">
        <f t="shared" si="4"/>
        <v>0</v>
      </c>
      <c r="DM31" s="13">
        <f t="shared" si="5"/>
        <v>2</v>
      </c>
      <c r="DN31" s="13">
        <f t="shared" si="6"/>
        <v>3</v>
      </c>
      <c r="DO31" s="13">
        <f t="shared" si="7"/>
        <v>0</v>
      </c>
      <c r="DP31" s="13">
        <f t="shared" si="8"/>
        <v>0</v>
      </c>
      <c r="DQ31" s="13">
        <f t="shared" si="9"/>
        <v>0</v>
      </c>
      <c r="DR31" s="13">
        <f t="shared" si="10"/>
        <v>0</v>
      </c>
      <c r="DS31" s="13">
        <f t="shared" si="11"/>
        <v>0</v>
      </c>
      <c r="DT31" s="13">
        <f t="shared" si="12"/>
        <v>0</v>
      </c>
      <c r="DU31" s="13">
        <f t="shared" si="13"/>
        <v>0</v>
      </c>
      <c r="DV31" s="13">
        <f t="shared" si="14"/>
        <v>0</v>
      </c>
      <c r="DW31" s="13">
        <f t="shared" si="15"/>
        <v>0</v>
      </c>
      <c r="DX31" s="13">
        <f t="shared" si="16"/>
        <v>0</v>
      </c>
      <c r="DY31" s="13">
        <f t="shared" si="17"/>
        <v>0</v>
      </c>
      <c r="DZ31" s="13">
        <f t="shared" si="18"/>
        <v>0</v>
      </c>
      <c r="EA31" s="13">
        <f t="shared" si="19"/>
        <v>0</v>
      </c>
      <c r="EB31" s="13">
        <f t="shared" si="20"/>
        <v>0</v>
      </c>
      <c r="EC31" s="13">
        <f t="shared" si="21"/>
        <v>0</v>
      </c>
      <c r="ED31" s="13">
        <f t="shared" si="22"/>
        <v>0</v>
      </c>
      <c r="EE31" s="58">
        <f>DH31*100/('кол-во часов'!B28*18)</f>
        <v>1.1111111111111112</v>
      </c>
      <c r="EF31" s="58">
        <f>DI31*100/('кол-во часов'!C28*18)</f>
        <v>3.3333333333333335</v>
      </c>
      <c r="EG31" s="58" t="e">
        <f>DJ31*100/('кол-во часов'!D28*17)</f>
        <v>#DIV/0!</v>
      </c>
      <c r="EH31" s="58" t="e">
        <f>DK31*100/('кол-во часов'!E28*18)</f>
        <v>#DIV/0!</v>
      </c>
      <c r="EI31" s="58" t="e">
        <f>DL31*100/('кол-во часов'!F28*18)</f>
        <v>#DIV/0!</v>
      </c>
      <c r="EJ31" s="58">
        <f>DM31*100/('кол-во часов'!G28*18)</f>
        <v>11.111111111111111</v>
      </c>
      <c r="EK31" s="58">
        <f>DN31*100/('кол-во часов'!H28*18)</f>
        <v>16.666666666666668</v>
      </c>
      <c r="EL31" s="58" t="e">
        <f>DO31*100/('кол-во часов'!I28*18)</f>
        <v>#DIV/0!</v>
      </c>
      <c r="EM31" s="58">
        <f>DP31*100/('кол-во часов'!J28*18)</f>
        <v>0</v>
      </c>
      <c r="EN31" s="58">
        <f>DQ31*100/('кол-во часов'!K28*18)</f>
        <v>0</v>
      </c>
      <c r="EO31" s="58" t="e">
        <f>DR31*100/('кол-во часов'!L28*18)</f>
        <v>#DIV/0!</v>
      </c>
      <c r="EP31" s="58" t="e">
        <f>DS31*100/('кол-во часов'!M28*18)</f>
        <v>#DIV/0!</v>
      </c>
      <c r="EQ31" s="58" t="e">
        <f>DT31*100/('кол-во часов'!N28*18)</f>
        <v>#DIV/0!</v>
      </c>
      <c r="ER31" s="58">
        <f>DU31*100/('кол-во часов'!O28*18)</f>
        <v>0</v>
      </c>
      <c r="ES31" s="58" t="e">
        <f>DV31*100/('кол-во часов'!P28*18)</f>
        <v>#DIV/0!</v>
      </c>
      <c r="ET31" s="58" t="e">
        <f>DW31*100/('кол-во часов'!Q28*18)</f>
        <v>#DIV/0!</v>
      </c>
      <c r="EU31" s="58" t="e">
        <f>DX31*100/('кол-во часов'!R28*18)</f>
        <v>#DIV/0!</v>
      </c>
      <c r="EV31" s="58">
        <f>DY31*100/('кол-во часов'!S28*18)</f>
        <v>0</v>
      </c>
      <c r="EW31" s="58">
        <f>DZ31*100/('кол-во часов'!T28*18)</f>
        <v>0</v>
      </c>
      <c r="EX31" s="58">
        <f>EA31*100/('кол-во часов'!U28*18)</f>
        <v>0</v>
      </c>
      <c r="EY31" s="58" t="e">
        <f>EB31*100/('кол-во часов'!V28*18)</f>
        <v>#DIV/0!</v>
      </c>
      <c r="EZ31" s="58">
        <f>EC31*100/('кол-во часов'!W28*18)</f>
        <v>0</v>
      </c>
      <c r="FA31" s="58">
        <f>ED31*100/('кол-во часов'!X28*18)</f>
        <v>0</v>
      </c>
    </row>
    <row r="32" spans="1:157" ht="18" customHeight="1" x14ac:dyDescent="0.25">
      <c r="A32" s="31"/>
      <c r="B32" s="8"/>
      <c r="D32" s="42" t="s">
        <v>115</v>
      </c>
      <c r="E32" s="10"/>
      <c r="F32" s="10"/>
      <c r="G32" s="10"/>
      <c r="H32" s="10"/>
      <c r="I32" s="10"/>
      <c r="J32" s="10"/>
      <c r="K32" s="10"/>
      <c r="L32" s="65"/>
      <c r="M32" s="10"/>
      <c r="N32" s="10"/>
      <c r="O32" s="10"/>
      <c r="P32" s="10" t="s">
        <v>111</v>
      </c>
      <c r="Q32" s="10"/>
      <c r="R32" s="10"/>
      <c r="S32" s="10"/>
      <c r="T32" s="54"/>
      <c r="U32" s="10"/>
      <c r="V32" s="10"/>
      <c r="W32" s="10"/>
      <c r="X32" s="10"/>
      <c r="Y32" s="10"/>
      <c r="Z32" s="10" t="s">
        <v>120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 t="s">
        <v>111</v>
      </c>
      <c r="AT32" s="10"/>
      <c r="AU32" s="10"/>
      <c r="AV32" s="10"/>
      <c r="AW32" s="10"/>
      <c r="AX32" s="10"/>
      <c r="AY32" s="10"/>
      <c r="AZ32" s="10"/>
      <c r="BA32" s="10" t="s">
        <v>100</v>
      </c>
      <c r="BB32" s="10"/>
      <c r="BC32" s="10" t="s">
        <v>120</v>
      </c>
      <c r="BD32" s="10"/>
      <c r="BE32" s="10" t="s">
        <v>105</v>
      </c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1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 t="s">
        <v>120</v>
      </c>
      <c r="CX32" s="11" t="s">
        <v>100</v>
      </c>
      <c r="CY32" s="10"/>
      <c r="CZ32" s="10"/>
      <c r="DA32" s="10" t="s">
        <v>104</v>
      </c>
      <c r="DB32" s="10"/>
      <c r="DC32" s="10"/>
      <c r="DD32" s="10"/>
      <c r="DE32" s="10"/>
      <c r="DF32" s="10"/>
      <c r="DG32" s="10"/>
      <c r="DH32" s="13">
        <f t="shared" ref="DH32:DH33" si="92">COUNTIF(E32:DG32,"РУС")</f>
        <v>2</v>
      </c>
      <c r="DI32" s="16">
        <f t="shared" ref="DI32:DI33" si="93">COUNTIF(E32:DG32,"МАТ")</f>
        <v>1</v>
      </c>
      <c r="DJ32" s="13">
        <f t="shared" ref="DJ32:DJ33" si="94">COUNTIF(E32:DG32,"АЛГ")</f>
        <v>0</v>
      </c>
      <c r="DK32" s="13">
        <f t="shared" ref="DK32:DK33" si="95">COUNTIF(E32:DG32,"ГЕМ")</f>
        <v>0</v>
      </c>
      <c r="DL32" s="13">
        <f t="shared" ref="DL32:DL33" si="96">COUNTIF(E32:DG32,"ВИС")</f>
        <v>0</v>
      </c>
      <c r="DM32" s="13">
        <f t="shared" ref="DM32:DM33" si="97">COUNTIF(E32:DG32,"БИО")</f>
        <v>2</v>
      </c>
      <c r="DN32" s="13">
        <f t="shared" ref="DN32:DN33" si="98">COUNTIF(E32:DG32,"ГЕО")</f>
        <v>3</v>
      </c>
      <c r="DO32" s="13">
        <f t="shared" ref="DO32:DO33" si="99">COUNTIF(E32:DG32,"ИНФ")</f>
        <v>0</v>
      </c>
      <c r="DP32" s="13">
        <f t="shared" ref="DP32:DP33" si="100">COUNTIF(E32:DG32,"ИСТ")</f>
        <v>0</v>
      </c>
      <c r="DQ32" s="13">
        <f t="shared" ref="DQ32:DQ33" si="101">COUNTIF(E32:DG32,"ЛИТ")</f>
        <v>1</v>
      </c>
      <c r="DR32" s="13">
        <f t="shared" ref="DR32:DR33" si="102">COUNTIF(E32:DG32,"ОБЩ")</f>
        <v>0</v>
      </c>
      <c r="DS32" s="13">
        <f t="shared" ref="DS32:DS33" si="103">COUNTIF(E32:DG32,"ФИЗ")</f>
        <v>0</v>
      </c>
      <c r="DT32" s="13">
        <f t="shared" ref="DT32:DT33" si="104">COUNTIF(E32:DG32,"ХИМ")</f>
        <v>0</v>
      </c>
      <c r="DU32" s="13">
        <f t="shared" ref="DU32:DU33" si="105">COUNTIF(E32:DG32,"АНГ")</f>
        <v>0</v>
      </c>
      <c r="DV32" s="13">
        <f t="shared" ref="DV32:DV33" si="106">COUNTIF(E32:DG32,"НЕМ")</f>
        <v>0</v>
      </c>
      <c r="DW32" s="13">
        <f t="shared" ref="DW32:DW33" si="107">COUNTIF(E32:DG32,"ФРА")</f>
        <v>0</v>
      </c>
      <c r="DX32" s="13">
        <f t="shared" ref="DX32:DX33" si="108">COUNTIF(E32:DG32,"ОКР")</f>
        <v>0</v>
      </c>
      <c r="DY32" s="13">
        <f t="shared" ref="DY32:DY33" si="109">COUNTIF(E32:DG32,"ИЗО")</f>
        <v>0</v>
      </c>
      <c r="DZ32" s="13">
        <f t="shared" ref="DZ32:DZ33" si="110">COUNTIF(E32:DG32,"КУБ")</f>
        <v>0</v>
      </c>
      <c r="EA32" s="13">
        <f t="shared" ref="EA32:EA33" si="111">COUNTIF(E32:DG32,"МУЗ")</f>
        <v>0</v>
      </c>
      <c r="EB32" s="13">
        <f t="shared" ref="EB32:EB33" si="112">COUNTIF(E32:DG32,"ОБЗ")</f>
        <v>0</v>
      </c>
      <c r="EC32" s="13">
        <f t="shared" ref="EC32:EC33" si="113">COUNTIF(E32:DG32,"ТЕХ")</f>
        <v>0</v>
      </c>
      <c r="ED32" s="13">
        <f t="shared" ref="ED32:ED33" si="114">COUNTIF(E32:DG32,"ФЗР")</f>
        <v>0</v>
      </c>
      <c r="EE32" s="58">
        <f>DH32*100/('кол-во часов'!B31*18)</f>
        <v>1.8518518518518519</v>
      </c>
      <c r="EF32" s="58">
        <f>DI32*100/('кол-во часов'!C31*18)</f>
        <v>1.1111111111111112</v>
      </c>
      <c r="EG32" s="58" t="e">
        <f>DJ32*100/('кол-во часов'!D31*17)</f>
        <v>#DIV/0!</v>
      </c>
      <c r="EH32" s="58" t="e">
        <f>DK32*100/('кол-во часов'!E31*18)</f>
        <v>#DIV/0!</v>
      </c>
      <c r="EI32" s="58" t="e">
        <f>DL32*100/('кол-во часов'!F31*18)</f>
        <v>#DIV/0!</v>
      </c>
      <c r="EJ32" s="58">
        <f>DM32*100/('кол-во часов'!G31*18)</f>
        <v>11.111111111111111</v>
      </c>
      <c r="EK32" s="58">
        <f>DN32*100/('кол-во часов'!H31*18)</f>
        <v>16.666666666666668</v>
      </c>
      <c r="EL32" s="58" t="e">
        <f>DO32*100/('кол-во часов'!I31*18)</f>
        <v>#DIV/0!</v>
      </c>
      <c r="EM32" s="58">
        <f>DP32*100/('кол-во часов'!J31*18)</f>
        <v>0</v>
      </c>
      <c r="EN32" s="58">
        <f>DQ32*100/('кол-во часов'!K31*18)</f>
        <v>1.8518518518518519</v>
      </c>
      <c r="EO32" s="58">
        <f>DR32*100/('кол-во часов'!L31*18)</f>
        <v>0</v>
      </c>
      <c r="EP32" s="58" t="e">
        <f>DS32*100/('кол-во часов'!M31*18)</f>
        <v>#DIV/0!</v>
      </c>
      <c r="EQ32" s="58" t="e">
        <f>DT32*100/('кол-во часов'!N31*18)</f>
        <v>#DIV/0!</v>
      </c>
      <c r="ER32" s="58">
        <f>DU32*100/('кол-во часов'!O31*18)</f>
        <v>0</v>
      </c>
      <c r="ES32" s="58" t="e">
        <f>DV32*100/('кол-во часов'!P31*18)</f>
        <v>#DIV/0!</v>
      </c>
      <c r="ET32" s="58" t="e">
        <f>DW32*100/('кол-во часов'!Q31*18)</f>
        <v>#DIV/0!</v>
      </c>
      <c r="EU32" s="58" t="e">
        <f>DX32*100/('кол-во часов'!R31*18)</f>
        <v>#DIV/0!</v>
      </c>
      <c r="EV32" s="58">
        <f>DY32*100/('кол-во часов'!S31*18)</f>
        <v>0</v>
      </c>
      <c r="EW32" s="58" t="e">
        <f>DZ32*100/('кол-во часов'!T31*18)</f>
        <v>#DIV/0!</v>
      </c>
      <c r="EX32" s="58">
        <f>EA32*100/('кол-во часов'!U31*18)</f>
        <v>0</v>
      </c>
      <c r="EY32" s="58" t="e">
        <f>EB32*100/('кол-во часов'!V31*18)</f>
        <v>#DIV/0!</v>
      </c>
      <c r="EZ32" s="58">
        <f>EC32*100/('кол-во часов'!W31*18)</f>
        <v>0</v>
      </c>
      <c r="FA32" s="58">
        <f>ED32*100/('кол-во часов'!X31*18)</f>
        <v>0</v>
      </c>
    </row>
    <row r="33" spans="1:157" ht="18" customHeight="1" x14ac:dyDescent="0.25">
      <c r="A33" s="31"/>
      <c r="B33" s="8"/>
      <c r="D33" s="42" t="s">
        <v>116</v>
      </c>
      <c r="E33" s="10"/>
      <c r="F33" s="10"/>
      <c r="G33" s="10"/>
      <c r="H33" s="10"/>
      <c r="I33" s="10"/>
      <c r="J33" s="10"/>
      <c r="K33" s="10"/>
      <c r="L33" s="65"/>
      <c r="M33" s="10"/>
      <c r="N33" s="10"/>
      <c r="O33" s="10"/>
      <c r="P33" s="10"/>
      <c r="Q33" s="10" t="s">
        <v>111</v>
      </c>
      <c r="R33" s="10"/>
      <c r="S33" s="10"/>
      <c r="T33" s="54"/>
      <c r="U33" s="10"/>
      <c r="V33" s="10"/>
      <c r="W33" s="10"/>
      <c r="X33" s="10" t="s">
        <v>120</v>
      </c>
      <c r="Y33" s="10"/>
      <c r="Z33" s="10"/>
      <c r="AA33" s="10"/>
      <c r="AB33" s="10"/>
      <c r="AC33" s="10" t="s">
        <v>104</v>
      </c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 t="s">
        <v>111</v>
      </c>
      <c r="AU33" s="10"/>
      <c r="AV33" s="10"/>
      <c r="AW33" s="10"/>
      <c r="AX33" s="10"/>
      <c r="AY33" s="10"/>
      <c r="AZ33" s="10"/>
      <c r="BA33" s="10"/>
      <c r="BB33" s="10" t="s">
        <v>120</v>
      </c>
      <c r="BC33" s="10"/>
      <c r="BD33" s="10"/>
      <c r="BE33" s="10"/>
      <c r="BF33" s="10"/>
      <c r="BG33" s="10" t="s">
        <v>100</v>
      </c>
      <c r="BH33" s="10"/>
      <c r="BI33" s="10"/>
      <c r="BJ33" s="10"/>
      <c r="BK33" s="10" t="s">
        <v>105</v>
      </c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1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 t="s">
        <v>120</v>
      </c>
      <c r="CX33" s="11" t="s">
        <v>100</v>
      </c>
      <c r="CY33" s="10"/>
      <c r="CZ33" s="10"/>
      <c r="DA33" s="10" t="s">
        <v>104</v>
      </c>
      <c r="DB33" s="10"/>
      <c r="DC33" s="10"/>
      <c r="DD33" s="10"/>
      <c r="DE33" s="10"/>
      <c r="DF33" s="10"/>
      <c r="DG33" s="10"/>
      <c r="DH33" s="13">
        <f t="shared" si="92"/>
        <v>2</v>
      </c>
      <c r="DI33" s="16">
        <f t="shared" si="93"/>
        <v>2</v>
      </c>
      <c r="DJ33" s="13">
        <f t="shared" si="94"/>
        <v>0</v>
      </c>
      <c r="DK33" s="13">
        <f t="shared" si="95"/>
        <v>0</v>
      </c>
      <c r="DL33" s="13">
        <f t="shared" si="96"/>
        <v>0</v>
      </c>
      <c r="DM33" s="13">
        <f t="shared" si="97"/>
        <v>2</v>
      </c>
      <c r="DN33" s="13">
        <f t="shared" si="98"/>
        <v>3</v>
      </c>
      <c r="DO33" s="13">
        <f t="shared" si="99"/>
        <v>0</v>
      </c>
      <c r="DP33" s="13">
        <f t="shared" si="100"/>
        <v>0</v>
      </c>
      <c r="DQ33" s="13">
        <f t="shared" si="101"/>
        <v>1</v>
      </c>
      <c r="DR33" s="13">
        <f t="shared" si="102"/>
        <v>0</v>
      </c>
      <c r="DS33" s="13">
        <f t="shared" si="103"/>
        <v>0</v>
      </c>
      <c r="DT33" s="13">
        <f t="shared" si="104"/>
        <v>0</v>
      </c>
      <c r="DU33" s="13">
        <f t="shared" si="105"/>
        <v>0</v>
      </c>
      <c r="DV33" s="13">
        <f t="shared" si="106"/>
        <v>0</v>
      </c>
      <c r="DW33" s="13">
        <f t="shared" si="107"/>
        <v>0</v>
      </c>
      <c r="DX33" s="13">
        <f t="shared" si="108"/>
        <v>0</v>
      </c>
      <c r="DY33" s="13">
        <f t="shared" si="109"/>
        <v>0</v>
      </c>
      <c r="DZ33" s="13">
        <f t="shared" si="110"/>
        <v>0</v>
      </c>
      <c r="EA33" s="13">
        <f t="shared" si="111"/>
        <v>0</v>
      </c>
      <c r="EB33" s="13">
        <f t="shared" si="112"/>
        <v>0</v>
      </c>
      <c r="EC33" s="13">
        <f t="shared" si="113"/>
        <v>0</v>
      </c>
      <c r="ED33" s="13">
        <f t="shared" si="114"/>
        <v>0</v>
      </c>
      <c r="EE33" s="58">
        <f>DH33*100/('кол-во часов'!B32*18)</f>
        <v>1.8518518518518519</v>
      </c>
      <c r="EF33" s="58">
        <f>DI33*100/('кол-во часов'!C32*18)</f>
        <v>2.2222222222222223</v>
      </c>
      <c r="EG33" s="58" t="e">
        <f>DJ33*100/('кол-во часов'!D32*17)</f>
        <v>#DIV/0!</v>
      </c>
      <c r="EH33" s="58" t="e">
        <f>DK33*100/('кол-во часов'!E32*18)</f>
        <v>#DIV/0!</v>
      </c>
      <c r="EI33" s="58" t="e">
        <f>DL33*100/('кол-во часов'!F32*18)</f>
        <v>#DIV/0!</v>
      </c>
      <c r="EJ33" s="58">
        <f>DM33*100/('кол-во часов'!G32*18)</f>
        <v>11.111111111111111</v>
      </c>
      <c r="EK33" s="58">
        <f>DN33*100/('кол-во часов'!H32*18)</f>
        <v>16.666666666666668</v>
      </c>
      <c r="EL33" s="58" t="e">
        <f>DO33*100/('кол-во часов'!I32*18)</f>
        <v>#DIV/0!</v>
      </c>
      <c r="EM33" s="58">
        <f>DP33*100/('кол-во часов'!J32*18)</f>
        <v>0</v>
      </c>
      <c r="EN33" s="58">
        <f>DQ33*100/('кол-во часов'!K32*18)</f>
        <v>1.8518518518518519</v>
      </c>
      <c r="EO33" s="58">
        <f>DR33*100/('кол-во часов'!L32*18)</f>
        <v>0</v>
      </c>
      <c r="EP33" s="58" t="e">
        <f>DS33*100/('кол-во часов'!M32*18)</f>
        <v>#DIV/0!</v>
      </c>
      <c r="EQ33" s="58" t="e">
        <f>DT33*100/('кол-во часов'!N32*18)</f>
        <v>#DIV/0!</v>
      </c>
      <c r="ER33" s="58">
        <f>DU33*100/('кол-во часов'!O32*18)</f>
        <v>0</v>
      </c>
      <c r="ES33" s="58" t="e">
        <f>DV33*100/('кол-во часов'!P32*18)</f>
        <v>#DIV/0!</v>
      </c>
      <c r="ET33" s="58" t="e">
        <f>DW33*100/('кол-во часов'!Q32*18)</f>
        <v>#DIV/0!</v>
      </c>
      <c r="EU33" s="58" t="e">
        <f>DX33*100/('кол-во часов'!R32*18)</f>
        <v>#DIV/0!</v>
      </c>
      <c r="EV33" s="58">
        <f>DY33*100/('кол-во часов'!S32*18)</f>
        <v>0</v>
      </c>
      <c r="EW33" s="58" t="e">
        <f>DZ33*100/('кол-во часов'!T32*18)</f>
        <v>#DIV/0!</v>
      </c>
      <c r="EX33" s="58">
        <f>EA33*100/('кол-во часов'!U32*18)</f>
        <v>0</v>
      </c>
      <c r="EY33" s="58" t="e">
        <f>EB33*100/('кол-во часов'!V32*18)</f>
        <v>#DIV/0!</v>
      </c>
      <c r="EZ33" s="58">
        <f>EC33*100/('кол-во часов'!W32*18)</f>
        <v>0</v>
      </c>
      <c r="FA33" s="58">
        <f>ED33*100/('кол-во часов'!X32*18)</f>
        <v>0</v>
      </c>
    </row>
    <row r="34" spans="1:157" ht="18" customHeight="1" x14ac:dyDescent="0.25">
      <c r="A34" s="31" t="s">
        <v>0</v>
      </c>
      <c r="B34" s="8" t="s">
        <v>1</v>
      </c>
      <c r="D34" s="42" t="s">
        <v>37</v>
      </c>
      <c r="E34" s="10"/>
      <c r="F34" s="10"/>
      <c r="G34" s="10"/>
      <c r="H34" s="10"/>
      <c r="I34" s="10"/>
      <c r="J34" s="10"/>
      <c r="K34" s="10"/>
      <c r="L34" s="52"/>
      <c r="M34" s="10"/>
      <c r="N34" s="10"/>
      <c r="O34" s="10"/>
      <c r="P34" s="10"/>
      <c r="Q34" s="10"/>
      <c r="R34" s="10" t="s">
        <v>100</v>
      </c>
      <c r="S34" s="10"/>
      <c r="T34" s="54"/>
      <c r="U34" s="10"/>
      <c r="V34" s="10"/>
      <c r="W34" s="10"/>
      <c r="X34" s="10" t="s">
        <v>105</v>
      </c>
      <c r="Y34" s="10"/>
      <c r="Z34" s="10" t="s">
        <v>100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 t="s">
        <v>120</v>
      </c>
      <c r="AU34" s="10"/>
      <c r="AV34" s="10" t="s">
        <v>100</v>
      </c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 t="s">
        <v>127</v>
      </c>
      <c r="BR34" s="10"/>
      <c r="BS34" s="10" t="s">
        <v>104</v>
      </c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 t="s">
        <v>100</v>
      </c>
      <c r="CE34" s="10"/>
      <c r="CF34" s="10" t="s">
        <v>120</v>
      </c>
      <c r="CG34" s="10"/>
      <c r="CH34" s="10"/>
      <c r="CI34" s="10"/>
      <c r="CJ34" s="10"/>
      <c r="CK34" s="10"/>
      <c r="CL34" s="10"/>
      <c r="CM34" s="10"/>
      <c r="CN34" s="10"/>
      <c r="CO34" s="10"/>
      <c r="CP34" s="10" t="s">
        <v>126</v>
      </c>
      <c r="CQ34" s="10"/>
      <c r="CR34" s="10"/>
      <c r="CS34" s="10" t="s">
        <v>127</v>
      </c>
      <c r="CT34" s="10"/>
      <c r="CU34" s="10"/>
      <c r="CV34" s="10"/>
      <c r="CW34" s="10"/>
      <c r="CX34" s="10" t="s">
        <v>120</v>
      </c>
      <c r="CY34" s="10"/>
      <c r="CZ34" s="10" t="s">
        <v>100</v>
      </c>
      <c r="DA34" s="10"/>
      <c r="DB34" s="10" t="s">
        <v>105</v>
      </c>
      <c r="DC34" s="10"/>
      <c r="DD34" s="10"/>
      <c r="DE34" s="10"/>
      <c r="DF34" s="10"/>
      <c r="DG34" s="10"/>
      <c r="DH34" s="13">
        <f t="shared" si="0"/>
        <v>5</v>
      </c>
      <c r="DI34" s="16">
        <f t="shared" si="1"/>
        <v>1</v>
      </c>
      <c r="DJ34" s="13">
        <f t="shared" si="2"/>
        <v>0</v>
      </c>
      <c r="DK34" s="13">
        <f t="shared" si="3"/>
        <v>0</v>
      </c>
      <c r="DL34" s="13">
        <f t="shared" si="4"/>
        <v>0</v>
      </c>
      <c r="DM34" s="13">
        <f t="shared" si="5"/>
        <v>0</v>
      </c>
      <c r="DN34" s="13">
        <f t="shared" si="6"/>
        <v>3</v>
      </c>
      <c r="DO34" s="13">
        <f t="shared" si="7"/>
        <v>0</v>
      </c>
      <c r="DP34" s="13">
        <f t="shared" si="8"/>
        <v>0</v>
      </c>
      <c r="DQ34" s="13">
        <f t="shared" si="9"/>
        <v>2</v>
      </c>
      <c r="DR34" s="13">
        <f t="shared" si="10"/>
        <v>0</v>
      </c>
      <c r="DS34" s="13">
        <f t="shared" si="11"/>
        <v>0</v>
      </c>
      <c r="DT34" s="13">
        <f t="shared" si="12"/>
        <v>0</v>
      </c>
      <c r="DU34" s="13">
        <f t="shared" si="13"/>
        <v>2</v>
      </c>
      <c r="DV34" s="13">
        <f t="shared" si="14"/>
        <v>0</v>
      </c>
      <c r="DW34" s="13">
        <f t="shared" si="15"/>
        <v>0</v>
      </c>
      <c r="DX34" s="13">
        <f t="shared" si="16"/>
        <v>0</v>
      </c>
      <c r="DY34" s="13">
        <f t="shared" si="17"/>
        <v>0</v>
      </c>
      <c r="DZ34" s="13">
        <f t="shared" si="18"/>
        <v>0</v>
      </c>
      <c r="EA34" s="13">
        <f t="shared" si="19"/>
        <v>0</v>
      </c>
      <c r="EB34" s="13">
        <f t="shared" si="20"/>
        <v>0</v>
      </c>
      <c r="EC34" s="13">
        <f t="shared" si="21"/>
        <v>0</v>
      </c>
      <c r="ED34" s="13">
        <f t="shared" si="22"/>
        <v>0</v>
      </c>
      <c r="EE34" s="58">
        <f>DH34*100/('кол-во часов'!B33*18)</f>
        <v>4.6296296296296298</v>
      </c>
      <c r="EF34" s="58">
        <f>DI34*100/('кол-во часов'!C33*18)</f>
        <v>1.1111111111111112</v>
      </c>
      <c r="EG34" s="58" t="e">
        <f>DJ34*100/('кол-во часов'!D33*17)</f>
        <v>#DIV/0!</v>
      </c>
      <c r="EH34" s="58" t="e">
        <f>DK34*100/('кол-во часов'!E33*18)</f>
        <v>#DIV/0!</v>
      </c>
      <c r="EI34" s="58" t="e">
        <f>DL34*100/('кол-во часов'!F33*18)</f>
        <v>#DIV/0!</v>
      </c>
      <c r="EJ34" s="58">
        <f>DM34*100/('кол-во часов'!G33*18)</f>
        <v>0</v>
      </c>
      <c r="EK34" s="58">
        <f>DN34*100/('кол-во часов'!H33*18)</f>
        <v>16.666666666666668</v>
      </c>
      <c r="EL34" s="58" t="e">
        <f>DO34*100/('кол-во часов'!I33*18)</f>
        <v>#DIV/0!</v>
      </c>
      <c r="EM34" s="58">
        <f>DP34*100/('кол-во часов'!J33*18)</f>
        <v>0</v>
      </c>
      <c r="EN34" s="58">
        <f>DQ34*100/('кол-во часов'!K33*18)</f>
        <v>3.7037037037037037</v>
      </c>
      <c r="EO34" s="58">
        <f>DR34*100/('кол-во часов'!L33*18)</f>
        <v>0</v>
      </c>
      <c r="EP34" s="58" t="e">
        <f>DS34*100/('кол-во часов'!M33*18)</f>
        <v>#DIV/0!</v>
      </c>
      <c r="EQ34" s="58" t="e">
        <f>DT34*100/('кол-во часов'!N33*18)</f>
        <v>#DIV/0!</v>
      </c>
      <c r="ER34" s="58">
        <f>DU34*100/('кол-во часов'!O33*18)</f>
        <v>3.7037037037037037</v>
      </c>
      <c r="ES34" s="58" t="e">
        <f>DV34*100/('кол-во часов'!P33*18)</f>
        <v>#DIV/0!</v>
      </c>
      <c r="ET34" s="58" t="e">
        <f>DW34*100/('кол-во часов'!Q33*18)</f>
        <v>#DIV/0!</v>
      </c>
      <c r="EU34" s="58" t="e">
        <f>DX34*100/('кол-во часов'!R33*18)</f>
        <v>#DIV/0!</v>
      </c>
      <c r="EV34" s="58">
        <f>DY34*100/('кол-во часов'!S33*18)</f>
        <v>0</v>
      </c>
      <c r="EW34" s="58" t="e">
        <f>DZ34*100/('кол-во часов'!T33*18)</f>
        <v>#DIV/0!</v>
      </c>
      <c r="EX34" s="58">
        <f>EA34*100/('кол-во часов'!U33*18)</f>
        <v>0</v>
      </c>
      <c r="EY34" s="58" t="e">
        <f>EB34*100/('кол-во часов'!V33*18)</f>
        <v>#DIV/0!</v>
      </c>
      <c r="EZ34" s="58">
        <f>EC34*100/('кол-во часов'!W33*18)</f>
        <v>0</v>
      </c>
      <c r="FA34" s="58">
        <f>ED34*100/('кол-во часов'!X33*18)</f>
        <v>0</v>
      </c>
    </row>
    <row r="35" spans="1:157" ht="18" customHeight="1" x14ac:dyDescent="0.25">
      <c r="A35" s="31" t="s">
        <v>62</v>
      </c>
      <c r="B35" s="8" t="s">
        <v>63</v>
      </c>
      <c r="D35" s="42" t="s">
        <v>40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 t="s">
        <v>105</v>
      </c>
      <c r="S35" s="10"/>
      <c r="T35" s="10"/>
      <c r="U35" s="10"/>
      <c r="V35" s="10"/>
      <c r="W35" s="10"/>
      <c r="X35" s="10"/>
      <c r="Y35" s="10"/>
      <c r="Z35" s="10" t="s">
        <v>100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 t="s">
        <v>120</v>
      </c>
      <c r="AU35" s="10"/>
      <c r="AV35" s="10" t="s">
        <v>100</v>
      </c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 t="s">
        <v>127</v>
      </c>
      <c r="BR35" s="10"/>
      <c r="BS35" s="10" t="s">
        <v>104</v>
      </c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 t="s">
        <v>100</v>
      </c>
      <c r="CE35" s="10"/>
      <c r="CF35" s="10" t="s">
        <v>120</v>
      </c>
      <c r="CG35" s="10"/>
      <c r="CH35" s="10"/>
      <c r="CI35" s="10"/>
      <c r="CJ35" s="10"/>
      <c r="CK35" s="10"/>
      <c r="CL35" s="10"/>
      <c r="CM35" s="10"/>
      <c r="CN35" s="10"/>
      <c r="CO35" s="10"/>
      <c r="CP35" s="10" t="s">
        <v>126</v>
      </c>
      <c r="CQ35" s="10"/>
      <c r="CR35" s="10"/>
      <c r="CS35" s="10" t="s">
        <v>127</v>
      </c>
      <c r="CT35" s="10"/>
      <c r="CU35" s="10"/>
      <c r="CV35" s="10"/>
      <c r="CW35" s="10" t="s">
        <v>100</v>
      </c>
      <c r="CX35" s="10" t="s">
        <v>120</v>
      </c>
      <c r="CY35" s="10"/>
      <c r="CZ35" s="10"/>
      <c r="DA35" s="10"/>
      <c r="DB35" s="10" t="s">
        <v>105</v>
      </c>
      <c r="DC35" s="10"/>
      <c r="DD35" s="10"/>
      <c r="DE35" s="10"/>
      <c r="DF35" s="10"/>
      <c r="DG35" s="10"/>
      <c r="DH35" s="13">
        <f t="shared" si="0"/>
        <v>4</v>
      </c>
      <c r="DI35" s="16">
        <f t="shared" si="1"/>
        <v>1</v>
      </c>
      <c r="DJ35" s="13">
        <f t="shared" si="2"/>
        <v>0</v>
      </c>
      <c r="DK35" s="13">
        <f t="shared" si="3"/>
        <v>0</v>
      </c>
      <c r="DL35" s="13">
        <f t="shared" si="4"/>
        <v>0</v>
      </c>
      <c r="DM35" s="13">
        <f t="shared" si="5"/>
        <v>0</v>
      </c>
      <c r="DN35" s="13">
        <f t="shared" si="6"/>
        <v>3</v>
      </c>
      <c r="DO35" s="13">
        <f t="shared" si="7"/>
        <v>0</v>
      </c>
      <c r="DP35" s="13">
        <f t="shared" si="8"/>
        <v>0</v>
      </c>
      <c r="DQ35" s="13">
        <f t="shared" si="9"/>
        <v>2</v>
      </c>
      <c r="DR35" s="13">
        <f t="shared" si="10"/>
        <v>0</v>
      </c>
      <c r="DS35" s="13">
        <f t="shared" si="11"/>
        <v>0</v>
      </c>
      <c r="DT35" s="13">
        <f t="shared" si="12"/>
        <v>0</v>
      </c>
      <c r="DU35" s="13">
        <f t="shared" si="13"/>
        <v>2</v>
      </c>
      <c r="DV35" s="13">
        <f t="shared" si="14"/>
        <v>0</v>
      </c>
      <c r="DW35" s="13">
        <f t="shared" si="15"/>
        <v>0</v>
      </c>
      <c r="DX35" s="13">
        <f t="shared" si="16"/>
        <v>0</v>
      </c>
      <c r="DY35" s="13">
        <f t="shared" si="17"/>
        <v>0</v>
      </c>
      <c r="DZ35" s="13">
        <f t="shared" si="18"/>
        <v>0</v>
      </c>
      <c r="EA35" s="13">
        <f t="shared" si="19"/>
        <v>0</v>
      </c>
      <c r="EB35" s="13">
        <f t="shared" si="20"/>
        <v>0</v>
      </c>
      <c r="EC35" s="13">
        <f t="shared" si="21"/>
        <v>0</v>
      </c>
      <c r="ED35" s="13">
        <f t="shared" si="22"/>
        <v>0</v>
      </c>
      <c r="EE35" s="58">
        <f>DH35*100/('кол-во часов'!B34*18)</f>
        <v>3.7037037037037037</v>
      </c>
      <c r="EF35" s="58">
        <f>DI35*100/('кол-во часов'!C34*18)</f>
        <v>1.1111111111111112</v>
      </c>
      <c r="EG35" s="58" t="e">
        <f>DJ35*100/('кол-во часов'!D34*17)</f>
        <v>#DIV/0!</v>
      </c>
      <c r="EH35" s="58" t="e">
        <f>DK35*100/('кол-во часов'!E34*18)</f>
        <v>#DIV/0!</v>
      </c>
      <c r="EI35" s="58" t="e">
        <f>DL35*100/('кол-во часов'!F34*18)</f>
        <v>#DIV/0!</v>
      </c>
      <c r="EJ35" s="58">
        <f>DM35*100/('кол-во часов'!G34*18)</f>
        <v>0</v>
      </c>
      <c r="EK35" s="58">
        <f>DN35*100/('кол-во часов'!H34*18)</f>
        <v>16.666666666666668</v>
      </c>
      <c r="EL35" s="58" t="e">
        <f>DO35*100/('кол-во часов'!I34*18)</f>
        <v>#DIV/0!</v>
      </c>
      <c r="EM35" s="58">
        <f>DP35*100/('кол-во часов'!J34*18)</f>
        <v>0</v>
      </c>
      <c r="EN35" s="58">
        <f>DQ35*100/('кол-во часов'!K34*18)</f>
        <v>3.7037037037037037</v>
      </c>
      <c r="EO35" s="58">
        <f>DR35*100/('кол-во часов'!L34*18)</f>
        <v>0</v>
      </c>
      <c r="EP35" s="58" t="e">
        <f>DS35*100/('кол-во часов'!M34*18)</f>
        <v>#DIV/0!</v>
      </c>
      <c r="EQ35" s="58" t="e">
        <f>DT35*100/('кол-во часов'!N34*18)</f>
        <v>#DIV/0!</v>
      </c>
      <c r="ER35" s="58">
        <f>DU35*100/('кол-во часов'!O34*18)</f>
        <v>3.7037037037037037</v>
      </c>
      <c r="ES35" s="58" t="e">
        <f>DV35*100/('кол-во часов'!P34*18)</f>
        <v>#DIV/0!</v>
      </c>
      <c r="ET35" s="58" t="e">
        <f>DW35*100/('кол-во часов'!Q34*18)</f>
        <v>#DIV/0!</v>
      </c>
      <c r="EU35" s="58" t="e">
        <f>DX35*100/('кол-во часов'!R34*18)</f>
        <v>#DIV/0!</v>
      </c>
      <c r="EV35" s="58">
        <f>DY35*100/('кол-во часов'!S34*18)</f>
        <v>0</v>
      </c>
      <c r="EW35" s="58" t="e">
        <f>DZ35*100/('кол-во часов'!T34*18)</f>
        <v>#DIV/0!</v>
      </c>
      <c r="EX35" s="58">
        <f>EA35*100/('кол-во часов'!U34*18)</f>
        <v>0</v>
      </c>
      <c r="EY35" s="58" t="e">
        <f>EB35*100/('кол-во часов'!V34*18)</f>
        <v>#DIV/0!</v>
      </c>
      <c r="EZ35" s="58">
        <f>EC35*100/('кол-во часов'!W34*18)</f>
        <v>0</v>
      </c>
      <c r="FA35" s="58">
        <f>ED35*100/('кол-во часов'!X34*18)</f>
        <v>0</v>
      </c>
    </row>
    <row r="36" spans="1:157" ht="18" customHeight="1" x14ac:dyDescent="0.25">
      <c r="A36" s="4" t="s">
        <v>38</v>
      </c>
      <c r="B36" s="8" t="s">
        <v>39</v>
      </c>
      <c r="D36" s="42" t="s">
        <v>43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 t="s">
        <v>104</v>
      </c>
      <c r="X36" s="10"/>
      <c r="Y36" s="10"/>
      <c r="Z36" s="10" t="s">
        <v>100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 t="s">
        <v>120</v>
      </c>
      <c r="AU36" s="10"/>
      <c r="AV36" s="10" t="s">
        <v>100</v>
      </c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 t="s">
        <v>127</v>
      </c>
      <c r="BR36" s="10"/>
      <c r="BS36" s="10" t="s">
        <v>104</v>
      </c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 t="s">
        <v>100</v>
      </c>
      <c r="CE36" s="10"/>
      <c r="CF36" s="10" t="s">
        <v>120</v>
      </c>
      <c r="CG36" s="10"/>
      <c r="CH36" s="10"/>
      <c r="CI36" s="10"/>
      <c r="CJ36" s="10"/>
      <c r="CK36" s="10"/>
      <c r="CL36" s="10"/>
      <c r="CM36" s="10"/>
      <c r="CN36" s="10"/>
      <c r="CO36" s="10"/>
      <c r="CP36" s="10" t="s">
        <v>126</v>
      </c>
      <c r="CQ36" s="10"/>
      <c r="CR36" s="10"/>
      <c r="CS36" s="10" t="s">
        <v>127</v>
      </c>
      <c r="CT36" s="10"/>
      <c r="CU36" s="10"/>
      <c r="CV36" s="10"/>
      <c r="CW36" s="10" t="s">
        <v>100</v>
      </c>
      <c r="CX36" s="10" t="s">
        <v>120</v>
      </c>
      <c r="CY36" s="10"/>
      <c r="CZ36" s="10"/>
      <c r="DA36" s="10"/>
      <c r="DB36" s="10" t="s">
        <v>105</v>
      </c>
      <c r="DC36" s="10"/>
      <c r="DD36" s="10"/>
      <c r="DE36" s="10"/>
      <c r="DF36" s="10"/>
      <c r="DG36" s="10"/>
      <c r="DH36" s="13">
        <f t="shared" si="0"/>
        <v>4</v>
      </c>
      <c r="DI36" s="16">
        <f t="shared" si="1"/>
        <v>2</v>
      </c>
      <c r="DJ36" s="13">
        <f t="shared" si="2"/>
        <v>0</v>
      </c>
      <c r="DK36" s="13">
        <f t="shared" si="3"/>
        <v>0</v>
      </c>
      <c r="DL36" s="13">
        <f t="shared" si="4"/>
        <v>0</v>
      </c>
      <c r="DM36" s="13">
        <f t="shared" si="5"/>
        <v>0</v>
      </c>
      <c r="DN36" s="13">
        <f t="shared" si="6"/>
        <v>3</v>
      </c>
      <c r="DO36" s="13">
        <f t="shared" si="7"/>
        <v>0</v>
      </c>
      <c r="DP36" s="13">
        <f t="shared" si="8"/>
        <v>0</v>
      </c>
      <c r="DQ36" s="13">
        <f t="shared" si="9"/>
        <v>1</v>
      </c>
      <c r="DR36" s="13">
        <f t="shared" si="10"/>
        <v>0</v>
      </c>
      <c r="DS36" s="13">
        <f t="shared" si="11"/>
        <v>0</v>
      </c>
      <c r="DT36" s="13">
        <f t="shared" si="12"/>
        <v>0</v>
      </c>
      <c r="DU36" s="13">
        <f t="shared" si="13"/>
        <v>2</v>
      </c>
      <c r="DV36" s="13">
        <f t="shared" si="14"/>
        <v>0</v>
      </c>
      <c r="DW36" s="13">
        <f t="shared" si="15"/>
        <v>0</v>
      </c>
      <c r="DX36" s="13">
        <f t="shared" si="16"/>
        <v>0</v>
      </c>
      <c r="DY36" s="13">
        <f t="shared" si="17"/>
        <v>0</v>
      </c>
      <c r="DZ36" s="13">
        <f t="shared" si="18"/>
        <v>0</v>
      </c>
      <c r="EA36" s="13">
        <f t="shared" si="19"/>
        <v>0</v>
      </c>
      <c r="EB36" s="13">
        <f t="shared" si="20"/>
        <v>0</v>
      </c>
      <c r="EC36" s="13">
        <f t="shared" si="21"/>
        <v>0</v>
      </c>
      <c r="ED36" s="13">
        <f t="shared" si="22"/>
        <v>0</v>
      </c>
      <c r="EE36" s="58">
        <f>DH36*100/('кол-во часов'!B38*18)</f>
        <v>5.5555555555555554</v>
      </c>
      <c r="EF36" s="58">
        <f>DI36*100/('кол-во часов'!C38*18)</f>
        <v>2.2222222222222223</v>
      </c>
      <c r="EG36" s="58" t="e">
        <f>DJ36*100/('кол-во часов'!D38*17)</f>
        <v>#DIV/0!</v>
      </c>
      <c r="EH36" s="58" t="e">
        <f>DK36*100/('кол-во часов'!E38*18)</f>
        <v>#DIV/0!</v>
      </c>
      <c r="EI36" s="58" t="e">
        <f>DL36*100/('кол-во часов'!F38*18)</f>
        <v>#DIV/0!</v>
      </c>
      <c r="EJ36" s="58">
        <f>DM36*100/('кол-во часов'!G38*18)</f>
        <v>0</v>
      </c>
      <c r="EK36" s="58">
        <f>DN36*100/('кол-во часов'!H38*18)</f>
        <v>8.3333333333333339</v>
      </c>
      <c r="EL36" s="58">
        <f>DO36*100/('кол-во часов'!I38*18)</f>
        <v>0</v>
      </c>
      <c r="EM36" s="58">
        <f>DP36*100/('кол-во часов'!J38*18)</f>
        <v>0</v>
      </c>
      <c r="EN36" s="58">
        <f>DQ36*100/('кол-во часов'!K38*18)</f>
        <v>2.7777777777777777</v>
      </c>
      <c r="EO36" s="58">
        <f>DR36*100/('кол-во часов'!L38*18)</f>
        <v>0</v>
      </c>
      <c r="EP36" s="58">
        <f>DS36*100/('кол-во часов'!M38*18)</f>
        <v>0</v>
      </c>
      <c r="EQ36" s="58" t="e">
        <f>DT36*100/('кол-во часов'!N38*18)</f>
        <v>#DIV/0!</v>
      </c>
      <c r="ER36" s="58">
        <f>DU36*100/('кол-во часов'!O38*18)</f>
        <v>3.7037037037037037</v>
      </c>
      <c r="ES36" s="58" t="e">
        <f>DV36*100/('кол-во часов'!P38*18)</f>
        <v>#DIV/0!</v>
      </c>
      <c r="ET36" s="58" t="e">
        <f>DW36*100/('кол-во часов'!Q38*18)</f>
        <v>#DIV/0!</v>
      </c>
      <c r="EU36" s="58" t="e">
        <f>DX36*100/('кол-во часов'!R38*18)</f>
        <v>#DIV/0!</v>
      </c>
      <c r="EV36" s="58">
        <f>DY36*100/('кол-во часов'!S38*18)</f>
        <v>0</v>
      </c>
      <c r="EW36" s="58">
        <f>DZ36*100/('кол-во часов'!T38*18)</f>
        <v>0</v>
      </c>
      <c r="EX36" s="58">
        <f>EA36*100/('кол-во часов'!U38*18)</f>
        <v>0</v>
      </c>
      <c r="EY36" s="58" t="e">
        <f>EB36*100/('кол-во часов'!V38*18)</f>
        <v>#DIV/0!</v>
      </c>
      <c r="EZ36" s="58">
        <f>EC36*100/('кол-во часов'!W38*18)</f>
        <v>0</v>
      </c>
      <c r="FA36" s="58">
        <f>ED36*100/('кол-во часов'!X38*18)</f>
        <v>0</v>
      </c>
    </row>
    <row r="37" spans="1:157" ht="18" customHeight="1" x14ac:dyDescent="0.25">
      <c r="A37" s="4" t="s">
        <v>86</v>
      </c>
      <c r="B37" s="8" t="s">
        <v>17</v>
      </c>
      <c r="D37" s="43" t="s">
        <v>81</v>
      </c>
      <c r="E37" s="10"/>
      <c r="F37" s="10"/>
      <c r="G37" s="10"/>
      <c r="H37" s="10" t="s">
        <v>100</v>
      </c>
      <c r="I37" s="10"/>
      <c r="J37" s="10"/>
      <c r="K37" s="10"/>
      <c r="L37" s="10"/>
      <c r="M37" s="10"/>
      <c r="N37" s="10"/>
      <c r="O37" s="10"/>
      <c r="P37" s="10"/>
      <c r="Q37" s="10"/>
      <c r="R37" s="10" t="s">
        <v>105</v>
      </c>
      <c r="S37" s="10"/>
      <c r="T37" s="10"/>
      <c r="U37" s="10"/>
      <c r="V37" s="10"/>
      <c r="W37" s="10"/>
      <c r="X37" s="10"/>
      <c r="Y37" s="10"/>
      <c r="Z37" s="10"/>
      <c r="AA37" s="10" t="s">
        <v>100</v>
      </c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 t="s">
        <v>120</v>
      </c>
      <c r="AU37" s="10"/>
      <c r="AV37" s="10"/>
      <c r="AW37" s="10"/>
      <c r="AX37" s="10"/>
      <c r="AY37" s="10" t="s">
        <v>104</v>
      </c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 t="s">
        <v>127</v>
      </c>
      <c r="BR37" s="10"/>
      <c r="BS37" s="10" t="s">
        <v>104</v>
      </c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 t="s">
        <v>100</v>
      </c>
      <c r="CE37" s="10"/>
      <c r="CF37" s="10" t="s">
        <v>120</v>
      </c>
      <c r="CG37" s="10"/>
      <c r="CH37" s="10"/>
      <c r="CI37" s="10"/>
      <c r="CJ37" s="10"/>
      <c r="CK37" s="10"/>
      <c r="CL37" s="10"/>
      <c r="CM37" s="10"/>
      <c r="CN37" s="10"/>
      <c r="CO37" s="10"/>
      <c r="CP37" s="10" t="s">
        <v>126</v>
      </c>
      <c r="CQ37" s="10"/>
      <c r="CR37" s="10"/>
      <c r="CS37" s="10" t="s">
        <v>127</v>
      </c>
      <c r="CT37" s="10"/>
      <c r="CU37" s="10"/>
      <c r="CV37" s="10"/>
      <c r="CW37" s="10" t="s">
        <v>100</v>
      </c>
      <c r="CX37" s="10" t="s">
        <v>120</v>
      </c>
      <c r="CY37" s="10"/>
      <c r="CZ37" s="10"/>
      <c r="DA37" s="10"/>
      <c r="DB37" s="10" t="s">
        <v>105</v>
      </c>
      <c r="DC37" s="10"/>
      <c r="DD37" s="10"/>
      <c r="DE37" s="10"/>
      <c r="DF37" s="10"/>
      <c r="DG37" s="10"/>
      <c r="DH37" s="13">
        <f t="shared" si="0"/>
        <v>4</v>
      </c>
      <c r="DI37" s="16">
        <f t="shared" si="1"/>
        <v>2</v>
      </c>
      <c r="DJ37" s="13">
        <f t="shared" si="2"/>
        <v>0</v>
      </c>
      <c r="DK37" s="13">
        <f t="shared" si="3"/>
        <v>0</v>
      </c>
      <c r="DL37" s="13">
        <f t="shared" si="4"/>
        <v>0</v>
      </c>
      <c r="DM37" s="13">
        <f t="shared" si="5"/>
        <v>0</v>
      </c>
      <c r="DN37" s="13">
        <f t="shared" si="6"/>
        <v>3</v>
      </c>
      <c r="DO37" s="13">
        <f t="shared" si="7"/>
        <v>0</v>
      </c>
      <c r="DP37" s="13">
        <f t="shared" si="8"/>
        <v>0</v>
      </c>
      <c r="DQ37" s="13">
        <f t="shared" si="9"/>
        <v>2</v>
      </c>
      <c r="DR37" s="13">
        <f t="shared" si="10"/>
        <v>0</v>
      </c>
      <c r="DS37" s="13">
        <f t="shared" si="11"/>
        <v>0</v>
      </c>
      <c r="DT37" s="13">
        <f t="shared" si="12"/>
        <v>0</v>
      </c>
      <c r="DU37" s="13">
        <f t="shared" si="13"/>
        <v>2</v>
      </c>
      <c r="DV37" s="13">
        <f t="shared" si="14"/>
        <v>0</v>
      </c>
      <c r="DW37" s="13">
        <f t="shared" si="15"/>
        <v>0</v>
      </c>
      <c r="DX37" s="13">
        <f t="shared" si="16"/>
        <v>0</v>
      </c>
      <c r="DY37" s="13">
        <f t="shared" si="17"/>
        <v>0</v>
      </c>
      <c r="DZ37" s="13">
        <f t="shared" si="18"/>
        <v>0</v>
      </c>
      <c r="EA37" s="13">
        <f t="shared" si="19"/>
        <v>0</v>
      </c>
      <c r="EB37" s="13">
        <f t="shared" si="20"/>
        <v>0</v>
      </c>
      <c r="EC37" s="13">
        <f t="shared" si="21"/>
        <v>0</v>
      </c>
      <c r="ED37" s="13">
        <f t="shared" si="22"/>
        <v>0</v>
      </c>
      <c r="EE37" s="58" t="e">
        <f>DH37*100/('кол-во часов'!B39*18)</f>
        <v>#DIV/0!</v>
      </c>
      <c r="EF37" s="58" t="e">
        <f>DI37*100/('кол-во часов'!C39*18)</f>
        <v>#DIV/0!</v>
      </c>
      <c r="EG37" s="58" t="e">
        <f>DJ37*100/('кол-во часов'!D39*17)</f>
        <v>#DIV/0!</v>
      </c>
      <c r="EH37" s="58" t="e">
        <f>DK37*100/('кол-во часов'!E39*18)</f>
        <v>#DIV/0!</v>
      </c>
      <c r="EI37" s="58" t="e">
        <f>DL37*100/('кол-во часов'!F39*18)</f>
        <v>#DIV/0!</v>
      </c>
      <c r="EJ37" s="58" t="e">
        <f>DM37*100/('кол-во часов'!G39*18)</f>
        <v>#DIV/0!</v>
      </c>
      <c r="EK37" s="58" t="e">
        <f>DN37*100/('кол-во часов'!H39*18)</f>
        <v>#DIV/0!</v>
      </c>
      <c r="EL37" s="58" t="e">
        <f>DO37*100/('кол-во часов'!I39*18)</f>
        <v>#DIV/0!</v>
      </c>
      <c r="EM37" s="58" t="e">
        <f>DP37*100/('кол-во часов'!J39*18)</f>
        <v>#DIV/0!</v>
      </c>
      <c r="EN37" s="58" t="e">
        <f>DQ37*100/('кол-во часов'!K39*18)</f>
        <v>#DIV/0!</v>
      </c>
      <c r="EO37" s="58" t="e">
        <f>DR37*100/('кол-во часов'!L39*18)</f>
        <v>#DIV/0!</v>
      </c>
      <c r="EP37" s="58" t="e">
        <f>DS37*100/('кол-во часов'!M39*18)</f>
        <v>#DIV/0!</v>
      </c>
      <c r="EQ37" s="58" t="e">
        <f>DT37*100/('кол-во часов'!N39*18)</f>
        <v>#DIV/0!</v>
      </c>
      <c r="ER37" s="58" t="e">
        <f>DU37*100/('кол-во часов'!O39*18)</f>
        <v>#DIV/0!</v>
      </c>
      <c r="ES37" s="58" t="e">
        <f>DV37*100/('кол-во часов'!P39*18)</f>
        <v>#DIV/0!</v>
      </c>
      <c r="ET37" s="58" t="e">
        <f>DW37*100/('кол-во часов'!Q39*18)</f>
        <v>#DIV/0!</v>
      </c>
      <c r="EU37" s="58" t="e">
        <f>DX37*100/('кол-во часов'!R39*18)</f>
        <v>#DIV/0!</v>
      </c>
      <c r="EV37" s="58" t="e">
        <f>DY37*100/('кол-во часов'!S39*18)</f>
        <v>#DIV/0!</v>
      </c>
      <c r="EW37" s="58" t="e">
        <f>DZ37*100/('кол-во часов'!T39*18)</f>
        <v>#DIV/0!</v>
      </c>
      <c r="EX37" s="58" t="e">
        <f>EA37*100/('кол-во часов'!U39*18)</f>
        <v>#DIV/0!</v>
      </c>
      <c r="EY37" s="58" t="e">
        <f>EB37*100/('кол-во часов'!V39*18)</f>
        <v>#DIV/0!</v>
      </c>
      <c r="EZ37" s="58" t="e">
        <f>EC37*100/('кол-во часов'!W39*18)</f>
        <v>#DIV/0!</v>
      </c>
      <c r="FA37" s="58" t="e">
        <f>ED37*100/('кол-во часов'!X39*18)</f>
        <v>#DIV/0!</v>
      </c>
    </row>
    <row r="38" spans="1:157" ht="18" customHeight="1" x14ac:dyDescent="0.25">
      <c r="A38" s="24"/>
      <c r="B38" s="21"/>
      <c r="D38" s="64" t="s">
        <v>103</v>
      </c>
      <c r="E38" s="28"/>
      <c r="F38" s="10"/>
      <c r="G38" s="10"/>
      <c r="H38" s="10" t="s">
        <v>100</v>
      </c>
      <c r="I38" s="10"/>
      <c r="J38" s="10"/>
      <c r="K38" s="10"/>
      <c r="L38" s="10"/>
      <c r="M38" s="10"/>
      <c r="N38" s="10"/>
      <c r="O38" s="10"/>
      <c r="P38" s="65"/>
      <c r="Q38" s="10"/>
      <c r="R38" s="10"/>
      <c r="S38" s="10"/>
      <c r="T38" s="10"/>
      <c r="U38" s="10" t="s">
        <v>105</v>
      </c>
      <c r="V38" s="10"/>
      <c r="W38" s="10" t="s">
        <v>100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 t="s">
        <v>120</v>
      </c>
      <c r="AU38" s="10"/>
      <c r="AV38" s="10" t="s">
        <v>100</v>
      </c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 t="s">
        <v>127</v>
      </c>
      <c r="BR38" s="10"/>
      <c r="BS38" s="10" t="s">
        <v>104</v>
      </c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 t="s">
        <v>100</v>
      </c>
      <c r="CE38" s="10"/>
      <c r="CF38" s="10" t="s">
        <v>120</v>
      </c>
      <c r="CG38" s="10"/>
      <c r="CH38" s="10"/>
      <c r="CI38" s="10"/>
      <c r="CJ38" s="10"/>
      <c r="CK38" s="10"/>
      <c r="CL38" s="10"/>
      <c r="CM38" s="10"/>
      <c r="CN38" s="10"/>
      <c r="CO38" s="10"/>
      <c r="CP38" s="10" t="s">
        <v>126</v>
      </c>
      <c r="CQ38" s="10"/>
      <c r="CR38" s="10"/>
      <c r="CS38" s="10" t="s">
        <v>127</v>
      </c>
      <c r="CT38" s="10"/>
      <c r="CU38" s="10"/>
      <c r="CV38" s="10"/>
      <c r="CW38" s="10" t="s">
        <v>100</v>
      </c>
      <c r="CX38" s="10" t="s">
        <v>120</v>
      </c>
      <c r="CY38" s="10"/>
      <c r="CZ38" s="10"/>
      <c r="DA38" s="10" t="s">
        <v>104</v>
      </c>
      <c r="DB38" s="10"/>
      <c r="DC38" s="10" t="s">
        <v>105</v>
      </c>
      <c r="DD38" s="10"/>
      <c r="DE38" s="10"/>
      <c r="DF38" s="10"/>
      <c r="DG38" s="10"/>
      <c r="DH38" s="13">
        <f t="shared" ref="DH38:DH40" si="115">COUNTIF(E38:DG38,"РУС")</f>
        <v>5</v>
      </c>
      <c r="DI38" s="16">
        <f t="shared" ref="DI38:DI40" si="116">COUNTIF(E38:DG38,"МАТ")</f>
        <v>2</v>
      </c>
      <c r="DJ38" s="13">
        <f t="shared" ref="DJ38:DJ40" si="117">COUNTIF(E38:DG38,"АЛГ")</f>
        <v>0</v>
      </c>
      <c r="DK38" s="13">
        <f t="shared" ref="DK38:DK40" si="118">COUNTIF(E38:DG38,"ГЕМ")</f>
        <v>0</v>
      </c>
      <c r="DL38" s="13">
        <f t="shared" ref="DL38:DL40" si="119">COUNTIF(E38:DG38,"ВИС")</f>
        <v>0</v>
      </c>
      <c r="DM38" s="13">
        <f t="shared" ref="DM38:DM40" si="120">COUNTIF(E38:DG38,"БИО")</f>
        <v>0</v>
      </c>
      <c r="DN38" s="13">
        <f t="shared" ref="DN38:DN40" si="121">COUNTIF(E38:DG38,"ГЕО")</f>
        <v>3</v>
      </c>
      <c r="DO38" s="13">
        <f t="shared" ref="DO38:DO40" si="122">COUNTIF(E38:DG38,"ИНФ")</f>
        <v>0</v>
      </c>
      <c r="DP38" s="13">
        <f t="shared" ref="DP38:DP40" si="123">COUNTIF(E38:DG38,"ИСТ")</f>
        <v>0</v>
      </c>
      <c r="DQ38" s="13">
        <f t="shared" ref="DQ38:DQ40" si="124">COUNTIF(E38:DG38,"ЛИТ")</f>
        <v>2</v>
      </c>
      <c r="DR38" s="13">
        <f t="shared" ref="DR38:DR40" si="125">COUNTIF(E38:DG38,"ОБЩ")</f>
        <v>0</v>
      </c>
      <c r="DS38" s="13">
        <f t="shared" ref="DS38:DS40" si="126">COUNTIF(E38:DG38,"ФИЗ")</f>
        <v>0</v>
      </c>
      <c r="DT38" s="13">
        <f t="shared" ref="DT38:DT40" si="127">COUNTIF(E38:DG38,"ХИМ")</f>
        <v>0</v>
      </c>
      <c r="DU38" s="13">
        <f t="shared" ref="DU38:DU40" si="128">COUNTIF(E38:DG38,"АНГ")</f>
        <v>2</v>
      </c>
      <c r="DV38" s="13">
        <f t="shared" ref="DV38:DV40" si="129">COUNTIF(E38:DG38,"НЕМ")</f>
        <v>0</v>
      </c>
      <c r="DW38" s="13">
        <f t="shared" ref="DW38:DW40" si="130">COUNTIF(E38:DG38,"ФРА")</f>
        <v>0</v>
      </c>
      <c r="DX38" s="13">
        <f t="shared" ref="DX38:DX40" si="131">COUNTIF(E38:DG38,"ОКР")</f>
        <v>0</v>
      </c>
      <c r="DY38" s="13">
        <f t="shared" ref="DY38:DY40" si="132">COUNTIF(E38:DG38,"ИЗО")</f>
        <v>0</v>
      </c>
      <c r="DZ38" s="13">
        <f t="shared" ref="DZ38:DZ40" si="133">COUNTIF(E38:DG38,"КУБ")</f>
        <v>0</v>
      </c>
      <c r="EA38" s="13">
        <f t="shared" ref="EA38:EA40" si="134">COUNTIF(E38:DG38,"МУЗ")</f>
        <v>0</v>
      </c>
      <c r="EB38" s="13">
        <f t="shared" ref="EB38:EB40" si="135">COUNTIF(E38:DG38,"ОБЗ")</f>
        <v>0</v>
      </c>
      <c r="EC38" s="13">
        <f t="shared" ref="EC38:EC40" si="136">COUNTIF(E38:DG38,"ТЕХ")</f>
        <v>0</v>
      </c>
      <c r="ED38" s="13">
        <f t="shared" ref="ED38:ED40" si="137">COUNTIF(E38:DG38,"ФЗР")</f>
        <v>0</v>
      </c>
      <c r="EE38" s="58">
        <f>DH38*100/('кол-во часов'!B40*18)</f>
        <v>6.9444444444444446</v>
      </c>
      <c r="EF38" s="58">
        <f>DI38*100/('кол-во часов'!C40*18)</f>
        <v>2.2222222222222223</v>
      </c>
      <c r="EG38" s="58" t="e">
        <f>DJ38*100/('кол-во часов'!D40*17)</f>
        <v>#DIV/0!</v>
      </c>
      <c r="EH38" s="58" t="e">
        <f>DK38*100/('кол-во часов'!E40*18)</f>
        <v>#DIV/0!</v>
      </c>
      <c r="EI38" s="58" t="e">
        <f>DL38*100/('кол-во часов'!F40*18)</f>
        <v>#DIV/0!</v>
      </c>
      <c r="EJ38" s="58">
        <f>DM38*100/('кол-во часов'!G40*18)</f>
        <v>0</v>
      </c>
      <c r="EK38" s="58">
        <f>DN38*100/('кол-во часов'!H40*18)</f>
        <v>8.3333333333333339</v>
      </c>
      <c r="EL38" s="58">
        <f>DO38*100/('кол-во часов'!I40*18)</f>
        <v>0</v>
      </c>
      <c r="EM38" s="58">
        <f>DP38*100/('кол-во часов'!J40*18)</f>
        <v>0</v>
      </c>
      <c r="EN38" s="58">
        <f>DQ38*100/('кол-во часов'!K40*18)</f>
        <v>5.5555555555555554</v>
      </c>
      <c r="EO38" s="58">
        <f>DR38*100/('кол-во часов'!L40*18)</f>
        <v>0</v>
      </c>
      <c r="EP38" s="58">
        <f>DS38*100/('кол-во часов'!M40*18)</f>
        <v>0</v>
      </c>
      <c r="EQ38" s="58" t="e">
        <f>DT38*100/('кол-во часов'!N40*18)</f>
        <v>#DIV/0!</v>
      </c>
      <c r="ER38" s="58">
        <f>DU38*100/('кол-во часов'!O40*18)</f>
        <v>3.7037037037037037</v>
      </c>
      <c r="ES38" s="58" t="e">
        <f>DV38*100/('кол-во часов'!P40*18)</f>
        <v>#DIV/0!</v>
      </c>
      <c r="ET38" s="58" t="e">
        <f>DW38*100/('кол-во часов'!Q40*18)</f>
        <v>#DIV/0!</v>
      </c>
      <c r="EU38" s="58" t="e">
        <f>DX38*100/('кол-во часов'!R40*18)</f>
        <v>#DIV/0!</v>
      </c>
      <c r="EV38" s="58">
        <f>DY38*100/('кол-во часов'!S40*18)</f>
        <v>0</v>
      </c>
      <c r="EW38" s="58">
        <f>DZ38*100/('кол-во часов'!T40*18)</f>
        <v>0</v>
      </c>
      <c r="EX38" s="58">
        <f>EA38*100/('кол-во часов'!U40*18)</f>
        <v>0</v>
      </c>
      <c r="EY38" s="58" t="e">
        <f>EB38*100/('кол-во часов'!V40*18)</f>
        <v>#DIV/0!</v>
      </c>
      <c r="EZ38" s="58">
        <f>EC38*100/('кол-во часов'!W40*18)</f>
        <v>0</v>
      </c>
      <c r="FA38" s="58">
        <f>ED38*100/('кол-во часов'!X40*18)</f>
        <v>0</v>
      </c>
    </row>
    <row r="39" spans="1:157" ht="18" customHeight="1" x14ac:dyDescent="0.25">
      <c r="A39" s="24"/>
      <c r="B39" s="21"/>
      <c r="D39" s="64" t="s">
        <v>119</v>
      </c>
      <c r="E39" s="2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5"/>
      <c r="Q39" s="10"/>
      <c r="R39" s="10"/>
      <c r="S39" s="10"/>
      <c r="T39" s="10" t="s">
        <v>105</v>
      </c>
      <c r="U39" s="10"/>
      <c r="V39" s="10" t="s">
        <v>104</v>
      </c>
      <c r="W39" s="10"/>
      <c r="X39" s="10"/>
      <c r="Y39" s="10"/>
      <c r="Z39" s="10" t="s">
        <v>100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 t="s">
        <v>120</v>
      </c>
      <c r="AU39" s="10"/>
      <c r="AV39" s="10" t="s">
        <v>100</v>
      </c>
      <c r="AW39" s="10"/>
      <c r="AX39" s="10" t="s">
        <v>104</v>
      </c>
      <c r="AY39" s="10"/>
      <c r="AZ39" s="10"/>
      <c r="BA39" s="10" t="s">
        <v>100</v>
      </c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 t="s">
        <v>127</v>
      </c>
      <c r="BR39" s="10"/>
      <c r="BS39" s="10" t="s">
        <v>104</v>
      </c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 t="s">
        <v>100</v>
      </c>
      <c r="CE39" s="10"/>
      <c r="CF39" s="10" t="s">
        <v>120</v>
      </c>
      <c r="CG39" s="10"/>
      <c r="CH39" s="10"/>
      <c r="CI39" s="10"/>
      <c r="CJ39" s="10"/>
      <c r="CK39" s="10"/>
      <c r="CL39" s="10"/>
      <c r="CM39" s="10"/>
      <c r="CN39" s="10"/>
      <c r="CO39" s="10"/>
      <c r="CP39" s="10" t="s">
        <v>126</v>
      </c>
      <c r="CQ39" s="10"/>
      <c r="CR39" s="10"/>
      <c r="CS39" s="10" t="s">
        <v>127</v>
      </c>
      <c r="CT39" s="10"/>
      <c r="CU39" s="10"/>
      <c r="CV39" s="10" t="s">
        <v>100</v>
      </c>
      <c r="CW39" s="10"/>
      <c r="CX39" s="10" t="s">
        <v>120</v>
      </c>
      <c r="CY39" s="10"/>
      <c r="CZ39" s="10"/>
      <c r="DA39" s="10" t="s">
        <v>105</v>
      </c>
      <c r="DB39" s="10"/>
      <c r="DC39" s="10"/>
      <c r="DD39" s="10"/>
      <c r="DE39" s="10"/>
      <c r="DF39" s="10"/>
      <c r="DG39" s="10"/>
      <c r="DH39" s="13">
        <f t="shared" si="115"/>
        <v>5</v>
      </c>
      <c r="DI39" s="16">
        <f t="shared" si="116"/>
        <v>3</v>
      </c>
      <c r="DJ39" s="13">
        <f t="shared" si="117"/>
        <v>0</v>
      </c>
      <c r="DK39" s="13">
        <f t="shared" si="118"/>
        <v>0</v>
      </c>
      <c r="DL39" s="13">
        <f t="shared" si="119"/>
        <v>0</v>
      </c>
      <c r="DM39" s="13">
        <f t="shared" si="120"/>
        <v>0</v>
      </c>
      <c r="DN39" s="13">
        <f t="shared" si="121"/>
        <v>3</v>
      </c>
      <c r="DO39" s="13">
        <f t="shared" si="122"/>
        <v>0</v>
      </c>
      <c r="DP39" s="13">
        <f t="shared" si="123"/>
        <v>0</v>
      </c>
      <c r="DQ39" s="13">
        <f t="shared" si="124"/>
        <v>2</v>
      </c>
      <c r="DR39" s="13">
        <f t="shared" si="125"/>
        <v>0</v>
      </c>
      <c r="DS39" s="13">
        <f t="shared" si="126"/>
        <v>0</v>
      </c>
      <c r="DT39" s="13">
        <f t="shared" si="127"/>
        <v>0</v>
      </c>
      <c r="DU39" s="13">
        <f t="shared" si="128"/>
        <v>2</v>
      </c>
      <c r="DV39" s="13">
        <f t="shared" si="129"/>
        <v>0</v>
      </c>
      <c r="DW39" s="13">
        <f t="shared" si="130"/>
        <v>0</v>
      </c>
      <c r="DX39" s="13">
        <f t="shared" si="131"/>
        <v>0</v>
      </c>
      <c r="DY39" s="13">
        <f t="shared" si="132"/>
        <v>0</v>
      </c>
      <c r="DZ39" s="13">
        <f t="shared" si="133"/>
        <v>0</v>
      </c>
      <c r="EA39" s="13">
        <f t="shared" si="134"/>
        <v>0</v>
      </c>
      <c r="EB39" s="13">
        <f t="shared" si="135"/>
        <v>0</v>
      </c>
      <c r="EC39" s="13">
        <f t="shared" si="136"/>
        <v>0</v>
      </c>
      <c r="ED39" s="13">
        <f t="shared" si="137"/>
        <v>0</v>
      </c>
      <c r="EE39" s="58" t="e">
        <f>DH39*100/('кол-во часов'!B41*18)</f>
        <v>#DIV/0!</v>
      </c>
      <c r="EF39" s="58" t="e">
        <f>DI39*100/('кол-во часов'!C41*18)</f>
        <v>#DIV/0!</v>
      </c>
      <c r="EG39" s="58" t="e">
        <f>DJ39*100/('кол-во часов'!D41*17)</f>
        <v>#DIV/0!</v>
      </c>
      <c r="EH39" s="58" t="e">
        <f>DK39*100/('кол-во часов'!E41*18)</f>
        <v>#DIV/0!</v>
      </c>
      <c r="EI39" s="58" t="e">
        <f>DL39*100/('кол-во часов'!F41*18)</f>
        <v>#DIV/0!</v>
      </c>
      <c r="EJ39" s="58" t="e">
        <f>DM39*100/('кол-во часов'!G41*18)</f>
        <v>#DIV/0!</v>
      </c>
      <c r="EK39" s="58" t="e">
        <f>DN39*100/('кол-во часов'!H41*18)</f>
        <v>#DIV/0!</v>
      </c>
      <c r="EL39" s="58" t="e">
        <f>DO39*100/('кол-во часов'!I41*18)</f>
        <v>#DIV/0!</v>
      </c>
      <c r="EM39" s="58" t="e">
        <f>DP39*100/('кол-во часов'!J41*18)</f>
        <v>#DIV/0!</v>
      </c>
      <c r="EN39" s="58" t="e">
        <f>DQ39*100/('кол-во часов'!K41*18)</f>
        <v>#DIV/0!</v>
      </c>
      <c r="EO39" s="58" t="e">
        <f>DR39*100/('кол-во часов'!L41*18)</f>
        <v>#DIV/0!</v>
      </c>
      <c r="EP39" s="58" t="e">
        <f>DS39*100/('кол-во часов'!M41*18)</f>
        <v>#DIV/0!</v>
      </c>
      <c r="EQ39" s="58" t="e">
        <f>DT39*100/('кол-во часов'!N41*18)</f>
        <v>#DIV/0!</v>
      </c>
      <c r="ER39" s="58" t="e">
        <f>DU39*100/('кол-во часов'!O41*18)</f>
        <v>#DIV/0!</v>
      </c>
      <c r="ES39" s="58" t="e">
        <f>DV39*100/('кол-во часов'!P41*18)</f>
        <v>#DIV/0!</v>
      </c>
      <c r="ET39" s="58" t="e">
        <f>DW39*100/('кол-во часов'!Q41*18)</f>
        <v>#DIV/0!</v>
      </c>
      <c r="EU39" s="58" t="e">
        <f>DX39*100/('кол-во часов'!R41*18)</f>
        <v>#DIV/0!</v>
      </c>
      <c r="EV39" s="58" t="e">
        <f>DY39*100/('кол-во часов'!S41*18)</f>
        <v>#DIV/0!</v>
      </c>
      <c r="EW39" s="58" t="e">
        <f>DZ39*100/('кол-во часов'!T41*18)</f>
        <v>#DIV/0!</v>
      </c>
      <c r="EX39" s="58" t="e">
        <f>EA39*100/('кол-во часов'!U41*18)</f>
        <v>#DIV/0!</v>
      </c>
      <c r="EY39" s="58" t="e">
        <f>EB39*100/('кол-во часов'!V41*18)</f>
        <v>#DIV/0!</v>
      </c>
      <c r="EZ39" s="58" t="e">
        <f>EC39*100/('кол-во часов'!W41*18)</f>
        <v>#DIV/0!</v>
      </c>
      <c r="FA39" s="58" t="e">
        <f>ED39*100/('кол-во часов'!X41*18)</f>
        <v>#DIV/0!</v>
      </c>
    </row>
    <row r="40" spans="1:157" ht="18" customHeight="1" x14ac:dyDescent="0.25">
      <c r="A40" s="24"/>
      <c r="B40" s="21"/>
      <c r="D40" s="64" t="s">
        <v>123</v>
      </c>
      <c r="E40" s="28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65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 t="s">
        <v>127</v>
      </c>
      <c r="BR40" s="10"/>
      <c r="BS40" s="10" t="s">
        <v>104</v>
      </c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 t="s">
        <v>100</v>
      </c>
      <c r="CE40" s="10"/>
      <c r="CF40" s="10" t="s">
        <v>120</v>
      </c>
      <c r="CG40" s="10"/>
      <c r="CH40" s="10"/>
      <c r="CI40" s="10"/>
      <c r="CJ40" s="10"/>
      <c r="CK40" s="10"/>
      <c r="CL40" s="10"/>
      <c r="CM40" s="10"/>
      <c r="CN40" s="10"/>
      <c r="CO40" s="10"/>
      <c r="CP40" s="10" t="s">
        <v>126</v>
      </c>
      <c r="CQ40" s="10"/>
      <c r="CR40" s="10"/>
      <c r="CS40" s="10" t="s">
        <v>127</v>
      </c>
      <c r="CT40" s="10"/>
      <c r="CU40" s="10"/>
      <c r="CV40" s="10"/>
      <c r="CW40" s="10"/>
      <c r="CX40" s="10" t="s">
        <v>120</v>
      </c>
      <c r="CY40" s="10"/>
      <c r="CZ40" s="10"/>
      <c r="DA40" s="10"/>
      <c r="DB40" s="10"/>
      <c r="DC40" s="10"/>
      <c r="DD40" s="10"/>
      <c r="DE40" s="10"/>
      <c r="DF40" s="10"/>
      <c r="DG40" s="10"/>
      <c r="DH40" s="13">
        <f t="shared" si="115"/>
        <v>1</v>
      </c>
      <c r="DI40" s="16">
        <f t="shared" si="116"/>
        <v>1</v>
      </c>
      <c r="DJ40" s="13">
        <f t="shared" si="117"/>
        <v>0</v>
      </c>
      <c r="DK40" s="13">
        <f t="shared" si="118"/>
        <v>0</v>
      </c>
      <c r="DL40" s="13">
        <f t="shared" si="119"/>
        <v>0</v>
      </c>
      <c r="DM40" s="13">
        <f t="shared" si="120"/>
        <v>0</v>
      </c>
      <c r="DN40" s="13">
        <f t="shared" si="121"/>
        <v>2</v>
      </c>
      <c r="DO40" s="13">
        <f t="shared" si="122"/>
        <v>0</v>
      </c>
      <c r="DP40" s="13">
        <f t="shared" si="123"/>
        <v>0</v>
      </c>
      <c r="DQ40" s="13">
        <f t="shared" si="124"/>
        <v>0</v>
      </c>
      <c r="DR40" s="13">
        <f t="shared" si="125"/>
        <v>0</v>
      </c>
      <c r="DS40" s="13">
        <f t="shared" si="126"/>
        <v>0</v>
      </c>
      <c r="DT40" s="13">
        <f t="shared" si="127"/>
        <v>0</v>
      </c>
      <c r="DU40" s="13">
        <f t="shared" si="128"/>
        <v>2</v>
      </c>
      <c r="DV40" s="13">
        <f t="shared" si="129"/>
        <v>0</v>
      </c>
      <c r="DW40" s="13">
        <f t="shared" si="130"/>
        <v>0</v>
      </c>
      <c r="DX40" s="13">
        <f t="shared" si="131"/>
        <v>0</v>
      </c>
      <c r="DY40" s="13">
        <f t="shared" si="132"/>
        <v>0</v>
      </c>
      <c r="DZ40" s="13">
        <f t="shared" si="133"/>
        <v>0</v>
      </c>
      <c r="EA40" s="13">
        <f t="shared" si="134"/>
        <v>0</v>
      </c>
      <c r="EB40" s="13">
        <f t="shared" si="135"/>
        <v>0</v>
      </c>
      <c r="EC40" s="13">
        <f t="shared" si="136"/>
        <v>0</v>
      </c>
      <c r="ED40" s="13">
        <f t="shared" si="137"/>
        <v>0</v>
      </c>
      <c r="EE40" s="58">
        <f>DH40*100/('кол-во часов'!B44*18)</f>
        <v>1.8518518518518519</v>
      </c>
      <c r="EF40" s="58">
        <f>DI40*100/('кол-во часов'!C44*18)</f>
        <v>0.92592592592592593</v>
      </c>
      <c r="EG40" s="58" t="e">
        <f>DJ40*100/('кол-во часов'!D44*17)</f>
        <v>#DIV/0!</v>
      </c>
      <c r="EH40" s="58" t="e">
        <f>DK40*100/('кол-во часов'!E44*18)</f>
        <v>#DIV/0!</v>
      </c>
      <c r="EI40" s="58" t="e">
        <f>DL40*100/('кол-во часов'!F44*18)</f>
        <v>#DIV/0!</v>
      </c>
      <c r="EJ40" s="58">
        <f>DM40*100/('кол-во часов'!G44*18)</f>
        <v>0</v>
      </c>
      <c r="EK40" s="58">
        <f>DN40*100/('кол-во часов'!H44*18)</f>
        <v>5.5555555555555554</v>
      </c>
      <c r="EL40" s="58">
        <f>DO40*100/('кол-во часов'!I44*18)</f>
        <v>0</v>
      </c>
      <c r="EM40" s="58">
        <f>DP40*100/('кол-во часов'!J44*18)</f>
        <v>0</v>
      </c>
      <c r="EN40" s="58">
        <f>DQ40*100/('кол-во часов'!K44*18)</f>
        <v>0</v>
      </c>
      <c r="EO40" s="58">
        <f>DR40*100/('кол-во часов'!L44*18)</f>
        <v>0</v>
      </c>
      <c r="EP40" s="58">
        <f>DS40*100/('кол-во часов'!M44*18)</f>
        <v>0</v>
      </c>
      <c r="EQ40" s="58">
        <f>DT40*100/('кол-во часов'!N44*18)</f>
        <v>0</v>
      </c>
      <c r="ER40" s="58">
        <f>DU40*100/('кол-во часов'!O44*18)</f>
        <v>3.7037037037037037</v>
      </c>
      <c r="ES40" s="58" t="e">
        <f>DV40*100/('кол-во часов'!P44*18)</f>
        <v>#DIV/0!</v>
      </c>
      <c r="ET40" s="58" t="e">
        <f>DW40*100/('кол-во часов'!Q44*18)</f>
        <v>#DIV/0!</v>
      </c>
      <c r="EU40" s="58" t="e">
        <f>DX40*100/('кол-во часов'!R44*18)</f>
        <v>#DIV/0!</v>
      </c>
      <c r="EV40" s="58">
        <f>DY40*100/('кол-во часов'!S44*18)</f>
        <v>0</v>
      </c>
      <c r="EW40" s="58">
        <f>DZ40*100/('кол-во часов'!T44*18)</f>
        <v>0</v>
      </c>
      <c r="EX40" s="58">
        <f>EA40*100/('кол-во часов'!U44*18)</f>
        <v>0</v>
      </c>
      <c r="EY40" s="58">
        <f>EB40*100/('кол-во часов'!V44*18)</f>
        <v>0</v>
      </c>
      <c r="EZ40" s="58">
        <f>EC40*100/('кол-во часов'!W44*18)</f>
        <v>0</v>
      </c>
      <c r="FA40" s="58">
        <f>ED40*100/('кол-во часов'!X44*18)</f>
        <v>0</v>
      </c>
    </row>
    <row r="41" spans="1:157" ht="18" customHeight="1" x14ac:dyDescent="0.25">
      <c r="A41" s="24" t="s">
        <v>61</v>
      </c>
      <c r="B41" s="21" t="s">
        <v>60</v>
      </c>
      <c r="D41" s="44" t="s">
        <v>46</v>
      </c>
      <c r="E41" s="28"/>
      <c r="F41" s="10"/>
      <c r="G41" s="10"/>
      <c r="H41" s="10"/>
      <c r="I41" s="10"/>
      <c r="J41" s="10"/>
      <c r="K41" s="10" t="s">
        <v>105</v>
      </c>
      <c r="L41" s="10"/>
      <c r="M41" s="10"/>
      <c r="N41" s="10"/>
      <c r="O41" s="10"/>
      <c r="P41" s="52" t="s">
        <v>100</v>
      </c>
      <c r="Q41" s="10"/>
      <c r="R41" s="10" t="s">
        <v>104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 t="s">
        <v>104</v>
      </c>
      <c r="AI41" s="10"/>
      <c r="AJ41" s="10"/>
      <c r="AK41" s="10"/>
      <c r="AL41" s="10"/>
      <c r="AM41" s="10"/>
      <c r="AN41" s="10"/>
      <c r="AO41" s="10" t="s">
        <v>100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 t="s">
        <v>104</v>
      </c>
      <c r="BA41" s="10"/>
      <c r="BB41" s="10"/>
      <c r="BC41" s="10"/>
      <c r="BD41" s="10"/>
      <c r="BE41" s="10"/>
      <c r="BF41" s="10"/>
      <c r="BG41" s="10" t="s">
        <v>104</v>
      </c>
      <c r="BH41" s="10"/>
      <c r="BI41" s="10"/>
      <c r="BJ41" s="10"/>
      <c r="BK41" s="10"/>
      <c r="BL41" s="10" t="s">
        <v>105</v>
      </c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 t="s">
        <v>100</v>
      </c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 t="s">
        <v>126</v>
      </c>
      <c r="CQ41" s="10"/>
      <c r="CR41" s="10"/>
      <c r="CS41" s="10"/>
      <c r="CT41" s="10"/>
      <c r="CU41" s="10"/>
      <c r="CV41" s="10"/>
      <c r="CW41" s="10" t="s">
        <v>104</v>
      </c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3">
        <f t="shared" si="0"/>
        <v>3</v>
      </c>
      <c r="DI41" s="16">
        <f t="shared" si="1"/>
        <v>5</v>
      </c>
      <c r="DJ41" s="13">
        <f t="shared" si="2"/>
        <v>0</v>
      </c>
      <c r="DK41" s="13">
        <f t="shared" si="3"/>
        <v>0</v>
      </c>
      <c r="DL41" s="13">
        <f t="shared" si="4"/>
        <v>0</v>
      </c>
      <c r="DM41" s="13">
        <f t="shared" si="5"/>
        <v>0</v>
      </c>
      <c r="DN41" s="13">
        <f t="shared" si="6"/>
        <v>0</v>
      </c>
      <c r="DO41" s="13">
        <f t="shared" si="7"/>
        <v>0</v>
      </c>
      <c r="DP41" s="13">
        <f t="shared" si="8"/>
        <v>0</v>
      </c>
      <c r="DQ41" s="13">
        <f t="shared" si="9"/>
        <v>2</v>
      </c>
      <c r="DR41" s="13">
        <f t="shared" si="10"/>
        <v>0</v>
      </c>
      <c r="DS41" s="13">
        <f t="shared" si="11"/>
        <v>0</v>
      </c>
      <c r="DT41" s="13">
        <f t="shared" si="12"/>
        <v>0</v>
      </c>
      <c r="DU41" s="13">
        <f t="shared" si="13"/>
        <v>0</v>
      </c>
      <c r="DV41" s="13">
        <f t="shared" si="14"/>
        <v>0</v>
      </c>
      <c r="DW41" s="13">
        <f t="shared" si="15"/>
        <v>0</v>
      </c>
      <c r="DX41" s="13">
        <f t="shared" si="16"/>
        <v>0</v>
      </c>
      <c r="DY41" s="13">
        <f t="shared" si="17"/>
        <v>0</v>
      </c>
      <c r="DZ41" s="13">
        <f t="shared" si="18"/>
        <v>0</v>
      </c>
      <c r="EA41" s="13">
        <f t="shared" si="19"/>
        <v>0</v>
      </c>
      <c r="EB41" s="13">
        <f t="shared" si="20"/>
        <v>0</v>
      </c>
      <c r="EC41" s="13">
        <f t="shared" si="21"/>
        <v>0</v>
      </c>
      <c r="ED41" s="13">
        <f t="shared" si="22"/>
        <v>0</v>
      </c>
      <c r="EE41" s="58">
        <f>DH41*100/('кол-во часов'!B45*18)</f>
        <v>5.5555555555555554</v>
      </c>
      <c r="EF41" s="58">
        <f>DI41*100/('кол-во часов'!C45*18)</f>
        <v>4.6296296296296298</v>
      </c>
      <c r="EG41" s="58" t="e">
        <f>DJ41*100/('кол-во часов'!D45*17)</f>
        <v>#DIV/0!</v>
      </c>
      <c r="EH41" s="58" t="e">
        <f>DK41*100/('кол-во часов'!E45*18)</f>
        <v>#DIV/0!</v>
      </c>
      <c r="EI41" s="58" t="e">
        <f>DL41*100/('кол-во часов'!F45*18)</f>
        <v>#DIV/0!</v>
      </c>
      <c r="EJ41" s="58">
        <f>DM41*100/('кол-во часов'!G45*18)</f>
        <v>0</v>
      </c>
      <c r="EK41" s="58">
        <f>DN41*100/('кол-во часов'!H45*18)</f>
        <v>0</v>
      </c>
      <c r="EL41" s="58">
        <f>DO41*100/('кол-во часов'!I45*18)</f>
        <v>0</v>
      </c>
      <c r="EM41" s="58">
        <f>DP41*100/('кол-во часов'!J45*18)</f>
        <v>0</v>
      </c>
      <c r="EN41" s="58">
        <f>DQ41*100/('кол-во часов'!K45*18)</f>
        <v>5.5555555555555554</v>
      </c>
      <c r="EO41" s="58">
        <f>DR41*100/('кол-во часов'!L45*18)</f>
        <v>0</v>
      </c>
      <c r="EP41" s="58">
        <f>DS41*100/('кол-во часов'!M45*18)</f>
        <v>0</v>
      </c>
      <c r="EQ41" s="58">
        <f>DT41*100/('кол-во часов'!N45*18)</f>
        <v>0</v>
      </c>
      <c r="ER41" s="58">
        <f>DU41*100/('кол-во часов'!O45*18)</f>
        <v>0</v>
      </c>
      <c r="ES41" s="58" t="e">
        <f>DV41*100/('кол-во часов'!P45*18)</f>
        <v>#DIV/0!</v>
      </c>
      <c r="ET41" s="58" t="e">
        <f>DW41*100/('кол-во часов'!Q45*18)</f>
        <v>#DIV/0!</v>
      </c>
      <c r="EU41" s="58" t="e">
        <f>DX41*100/('кол-во часов'!R45*18)</f>
        <v>#DIV/0!</v>
      </c>
      <c r="EV41" s="58">
        <f>DY41*100/('кол-во часов'!S45*18)</f>
        <v>0</v>
      </c>
      <c r="EW41" s="58">
        <f>DZ41*100/('кол-во часов'!T45*18)</f>
        <v>0</v>
      </c>
      <c r="EX41" s="58">
        <f>EA41*100/('кол-во часов'!U45*18)</f>
        <v>0</v>
      </c>
      <c r="EY41" s="58">
        <f>EB41*100/('кол-во часов'!V45*18)</f>
        <v>0</v>
      </c>
      <c r="EZ41" s="58">
        <f>EC41*100/('кол-во часов'!W45*18)</f>
        <v>0</v>
      </c>
      <c r="FA41" s="58">
        <f>ED41*100/('кол-во часов'!X45*18)</f>
        <v>0</v>
      </c>
    </row>
    <row r="42" spans="1:157" ht="18" customHeight="1" x14ac:dyDescent="0.25">
      <c r="A42" s="19" t="s">
        <v>41</v>
      </c>
      <c r="B42" s="27" t="s">
        <v>42</v>
      </c>
      <c r="D42" s="44" t="s">
        <v>47</v>
      </c>
      <c r="E42" s="28"/>
      <c r="F42" s="10"/>
      <c r="G42" s="10"/>
      <c r="H42" s="10"/>
      <c r="I42" s="10"/>
      <c r="J42" s="10"/>
      <c r="K42" s="10" t="s">
        <v>105</v>
      </c>
      <c r="L42" s="10"/>
      <c r="M42" s="10"/>
      <c r="N42" s="10"/>
      <c r="O42" s="10"/>
      <c r="P42" s="10" t="s">
        <v>100</v>
      </c>
      <c r="Q42" s="10"/>
      <c r="R42" s="10" t="s">
        <v>104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 t="s">
        <v>104</v>
      </c>
      <c r="AI42" s="10"/>
      <c r="AJ42" s="10"/>
      <c r="AK42" s="10"/>
      <c r="AL42" s="10"/>
      <c r="AM42" s="10"/>
      <c r="AN42" s="10"/>
      <c r="AO42" s="10" t="s">
        <v>100</v>
      </c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 t="s">
        <v>125</v>
      </c>
      <c r="BB42" s="10"/>
      <c r="BC42" s="10"/>
      <c r="BD42" s="10"/>
      <c r="BE42" s="10"/>
      <c r="BF42" s="10"/>
      <c r="BG42" s="10" t="s">
        <v>104</v>
      </c>
      <c r="BH42" s="10"/>
      <c r="BI42" s="10"/>
      <c r="BJ42" s="10"/>
      <c r="BK42" s="10"/>
      <c r="BL42" s="10"/>
      <c r="BM42" s="10" t="s">
        <v>105</v>
      </c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 t="s">
        <v>100</v>
      </c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 t="s">
        <v>126</v>
      </c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3">
        <f t="shared" si="0"/>
        <v>3</v>
      </c>
      <c r="DI42" s="16">
        <f t="shared" si="1"/>
        <v>3</v>
      </c>
      <c r="DJ42" s="13">
        <f t="shared" si="2"/>
        <v>0</v>
      </c>
      <c r="DK42" s="13">
        <f t="shared" si="3"/>
        <v>0</v>
      </c>
      <c r="DL42" s="13">
        <f t="shared" si="4"/>
        <v>0</v>
      </c>
      <c r="DM42" s="13">
        <f t="shared" si="5"/>
        <v>0</v>
      </c>
      <c r="DN42" s="13">
        <f t="shared" si="6"/>
        <v>0</v>
      </c>
      <c r="DO42" s="13">
        <f t="shared" si="7"/>
        <v>0</v>
      </c>
      <c r="DP42" s="13">
        <f t="shared" si="8"/>
        <v>0</v>
      </c>
      <c r="DQ42" s="13">
        <f t="shared" si="9"/>
        <v>2</v>
      </c>
      <c r="DR42" s="13">
        <f t="shared" si="10"/>
        <v>0</v>
      </c>
      <c r="DS42" s="13">
        <f t="shared" si="11"/>
        <v>0</v>
      </c>
      <c r="DT42" s="13">
        <f t="shared" si="12"/>
        <v>0</v>
      </c>
      <c r="DU42" s="13">
        <f t="shared" si="13"/>
        <v>0</v>
      </c>
      <c r="DV42" s="13">
        <f t="shared" si="14"/>
        <v>0</v>
      </c>
      <c r="DW42" s="13">
        <f t="shared" si="15"/>
        <v>0</v>
      </c>
      <c r="DX42" s="13">
        <f t="shared" si="16"/>
        <v>0</v>
      </c>
      <c r="DY42" s="13">
        <f t="shared" si="17"/>
        <v>0</v>
      </c>
      <c r="DZ42" s="13">
        <f t="shared" si="18"/>
        <v>0</v>
      </c>
      <c r="EA42" s="13">
        <f t="shared" si="19"/>
        <v>0</v>
      </c>
      <c r="EB42" s="13">
        <f t="shared" si="20"/>
        <v>0</v>
      </c>
      <c r="EC42" s="13">
        <f t="shared" si="21"/>
        <v>0</v>
      </c>
      <c r="ED42" s="13">
        <f t="shared" si="22"/>
        <v>0</v>
      </c>
      <c r="EE42" s="58">
        <f>DH42*100/('кол-во часов'!B46*18)</f>
        <v>5.5555555555555554</v>
      </c>
      <c r="EF42" s="58">
        <f>DI42*100/('кол-во часов'!C46*18)</f>
        <v>2.7777777777777777</v>
      </c>
      <c r="EG42" s="58" t="e">
        <f>DJ42*100/('кол-во часов'!D46*17)</f>
        <v>#DIV/0!</v>
      </c>
      <c r="EH42" s="58" t="e">
        <f>DK42*100/('кол-во часов'!E46*18)</f>
        <v>#DIV/0!</v>
      </c>
      <c r="EI42" s="58" t="e">
        <f>DL42*100/('кол-во часов'!F46*18)</f>
        <v>#DIV/0!</v>
      </c>
      <c r="EJ42" s="58">
        <f>DM42*100/('кол-во часов'!G46*18)</f>
        <v>0</v>
      </c>
      <c r="EK42" s="58">
        <f>DN42*100/('кол-во часов'!H46*18)</f>
        <v>0</v>
      </c>
      <c r="EL42" s="58">
        <f>DO42*100/('кол-во часов'!I46*18)</f>
        <v>0</v>
      </c>
      <c r="EM42" s="58">
        <f>DP42*100/('кол-во часов'!J46*18)</f>
        <v>0</v>
      </c>
      <c r="EN42" s="58">
        <f>DQ42*100/('кол-во часов'!K46*18)</f>
        <v>5.5555555555555554</v>
      </c>
      <c r="EO42" s="58">
        <f>DR42*100/('кол-во часов'!L46*18)</f>
        <v>0</v>
      </c>
      <c r="EP42" s="58">
        <f>DS42*100/('кол-во часов'!M46*18)</f>
        <v>0</v>
      </c>
      <c r="EQ42" s="58">
        <f>DT42*100/('кол-во часов'!N46*18)</f>
        <v>0</v>
      </c>
      <c r="ER42" s="58">
        <f>DU42*100/('кол-во часов'!O46*18)</f>
        <v>0</v>
      </c>
      <c r="ES42" s="58" t="e">
        <f>DV42*100/('кол-во часов'!P46*18)</f>
        <v>#DIV/0!</v>
      </c>
      <c r="ET42" s="58" t="e">
        <f>DW42*100/('кол-во часов'!Q46*18)</f>
        <v>#DIV/0!</v>
      </c>
      <c r="EU42" s="58" t="e">
        <f>DX42*100/('кол-во часов'!R46*18)</f>
        <v>#DIV/0!</v>
      </c>
      <c r="EV42" s="58">
        <f>DY42*100/('кол-во часов'!S46*18)</f>
        <v>0</v>
      </c>
      <c r="EW42" s="58">
        <f>DZ42*100/('кол-во часов'!T46*18)</f>
        <v>0</v>
      </c>
      <c r="EX42" s="58">
        <f>EA42*100/('кол-во часов'!U46*18)</f>
        <v>0</v>
      </c>
      <c r="EY42" s="58">
        <f>EB42*100/('кол-во часов'!V46*18)</f>
        <v>0</v>
      </c>
      <c r="EZ42" s="58">
        <f>EC42*100/('кол-во часов'!W46*18)</f>
        <v>0</v>
      </c>
      <c r="FA42" s="58">
        <f>ED42*100/('кол-во часов'!X46*18)</f>
        <v>0</v>
      </c>
    </row>
    <row r="43" spans="1:157" ht="18" customHeight="1" x14ac:dyDescent="0.25">
      <c r="A43" s="25"/>
      <c r="B43" s="26"/>
      <c r="D43" s="44" t="s">
        <v>48</v>
      </c>
      <c r="E43" s="28"/>
      <c r="F43" s="10" t="s">
        <v>100</v>
      </c>
      <c r="G43" s="10"/>
      <c r="H43" s="10"/>
      <c r="I43" s="10"/>
      <c r="J43" s="10"/>
      <c r="K43" s="10"/>
      <c r="L43" s="10"/>
      <c r="M43" s="10"/>
      <c r="N43" s="10"/>
      <c r="O43" s="10" t="s">
        <v>105</v>
      </c>
      <c r="P43" s="10"/>
      <c r="Q43" s="10" t="s">
        <v>104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 t="s">
        <v>104</v>
      </c>
      <c r="AH43" s="10"/>
      <c r="AI43" s="10"/>
      <c r="AJ43" s="10"/>
      <c r="AK43" s="10"/>
      <c r="AL43" s="10"/>
      <c r="AM43" s="10"/>
      <c r="AN43" s="10"/>
      <c r="AO43" s="10" t="s">
        <v>100</v>
      </c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 t="s">
        <v>104</v>
      </c>
      <c r="BB43" s="10"/>
      <c r="BC43" s="10"/>
      <c r="BD43" s="10"/>
      <c r="BE43" s="10"/>
      <c r="BF43" s="10"/>
      <c r="BG43" s="10" t="s">
        <v>104</v>
      </c>
      <c r="BH43" s="10"/>
      <c r="BI43" s="10"/>
      <c r="BJ43" s="10"/>
      <c r="BK43" s="10"/>
      <c r="BL43" s="10" t="s">
        <v>105</v>
      </c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 t="s">
        <v>100</v>
      </c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 t="s">
        <v>126</v>
      </c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3">
        <f t="shared" si="0"/>
        <v>3</v>
      </c>
      <c r="DI43" s="16">
        <f t="shared" si="1"/>
        <v>4</v>
      </c>
      <c r="DJ43" s="13">
        <f t="shared" si="2"/>
        <v>0</v>
      </c>
      <c r="DK43" s="13">
        <f t="shared" si="3"/>
        <v>0</v>
      </c>
      <c r="DL43" s="13">
        <f t="shared" si="4"/>
        <v>0</v>
      </c>
      <c r="DM43" s="13">
        <f t="shared" si="5"/>
        <v>0</v>
      </c>
      <c r="DN43" s="13">
        <f t="shared" si="6"/>
        <v>0</v>
      </c>
      <c r="DO43" s="13">
        <f t="shared" si="7"/>
        <v>0</v>
      </c>
      <c r="DP43" s="13">
        <f t="shared" si="8"/>
        <v>0</v>
      </c>
      <c r="DQ43" s="13">
        <f t="shared" si="9"/>
        <v>2</v>
      </c>
      <c r="DR43" s="13">
        <f t="shared" si="10"/>
        <v>0</v>
      </c>
      <c r="DS43" s="13">
        <f t="shared" si="11"/>
        <v>0</v>
      </c>
      <c r="DT43" s="13">
        <f t="shared" si="12"/>
        <v>0</v>
      </c>
      <c r="DU43" s="13">
        <f t="shared" si="13"/>
        <v>0</v>
      </c>
      <c r="DV43" s="13">
        <f t="shared" si="14"/>
        <v>0</v>
      </c>
      <c r="DW43" s="13">
        <f t="shared" si="15"/>
        <v>0</v>
      </c>
      <c r="DX43" s="13">
        <f t="shared" si="16"/>
        <v>0</v>
      </c>
      <c r="DY43" s="13">
        <f t="shared" si="17"/>
        <v>0</v>
      </c>
      <c r="DZ43" s="13">
        <f t="shared" si="18"/>
        <v>0</v>
      </c>
      <c r="EA43" s="13">
        <f t="shared" si="19"/>
        <v>0</v>
      </c>
      <c r="EB43" s="13">
        <f t="shared" si="20"/>
        <v>0</v>
      </c>
      <c r="EC43" s="13">
        <f t="shared" si="21"/>
        <v>0</v>
      </c>
      <c r="ED43" s="13">
        <f t="shared" si="22"/>
        <v>0</v>
      </c>
      <c r="EE43" s="58">
        <f>DH43*100/('кол-во часов'!B47*18)</f>
        <v>5.5555555555555554</v>
      </c>
      <c r="EF43" s="58">
        <f>DI43*100/('кол-во часов'!C47*18)</f>
        <v>3.7037037037037037</v>
      </c>
      <c r="EG43" s="58" t="e">
        <f>DJ43*100/('кол-во часов'!D47*17)</f>
        <v>#DIV/0!</v>
      </c>
      <c r="EH43" s="58" t="e">
        <f>DK43*100/('кол-во часов'!E47*18)</f>
        <v>#DIV/0!</v>
      </c>
      <c r="EI43" s="58" t="e">
        <f>DL43*100/('кол-во часов'!F47*18)</f>
        <v>#DIV/0!</v>
      </c>
      <c r="EJ43" s="58">
        <f>DM43*100/('кол-во часов'!G47*18)</f>
        <v>0</v>
      </c>
      <c r="EK43" s="58">
        <f>DN43*100/('кол-во часов'!H47*18)</f>
        <v>0</v>
      </c>
      <c r="EL43" s="58">
        <f>DO43*100/('кол-во часов'!I47*18)</f>
        <v>0</v>
      </c>
      <c r="EM43" s="58">
        <f>DP43*100/('кол-во часов'!J47*18)</f>
        <v>0</v>
      </c>
      <c r="EN43" s="58">
        <f>DQ43*100/('кол-во часов'!K47*18)</f>
        <v>5.5555555555555554</v>
      </c>
      <c r="EO43" s="58">
        <f>DR43*100/('кол-во часов'!L47*18)</f>
        <v>0</v>
      </c>
      <c r="EP43" s="58">
        <f>DS43*100/('кол-во часов'!M47*18)</f>
        <v>0</v>
      </c>
      <c r="EQ43" s="58">
        <f>DT43*100/('кол-во часов'!N47*18)</f>
        <v>0</v>
      </c>
      <c r="ER43" s="58">
        <f>DU43*100/('кол-во часов'!O47*18)</f>
        <v>0</v>
      </c>
      <c r="ES43" s="58" t="e">
        <f>DV43*100/('кол-во часов'!P47*18)</f>
        <v>#DIV/0!</v>
      </c>
      <c r="ET43" s="58" t="e">
        <f>DW43*100/('кол-во часов'!Q47*18)</f>
        <v>#DIV/0!</v>
      </c>
      <c r="EU43" s="58" t="e">
        <f>DX43*100/('кол-во часов'!R47*18)</f>
        <v>#DIV/0!</v>
      </c>
      <c r="EV43" s="58">
        <f>DY43*100/('кол-во часов'!S47*18)</f>
        <v>0</v>
      </c>
      <c r="EW43" s="58">
        <f>DZ43*100/('кол-во часов'!T47*18)</f>
        <v>0</v>
      </c>
      <c r="EX43" s="58">
        <f>EA43*100/('кол-во часов'!U47*18)</f>
        <v>0</v>
      </c>
      <c r="EY43" s="58">
        <f>EB43*100/('кол-во часов'!V47*18)</f>
        <v>0</v>
      </c>
      <c r="EZ43" s="58">
        <f>EC43*100/('кол-во часов'!W47*18)</f>
        <v>0</v>
      </c>
      <c r="FA43" s="58">
        <f>ED43*100/('кол-во часов'!X47*18)</f>
        <v>0</v>
      </c>
    </row>
    <row r="44" spans="1:157" ht="18" customHeight="1" x14ac:dyDescent="0.25">
      <c r="A44" s="25"/>
      <c r="B44" s="26"/>
      <c r="D44" s="44" t="s">
        <v>82</v>
      </c>
      <c r="E44" s="28"/>
      <c r="F44" s="10" t="s">
        <v>100</v>
      </c>
      <c r="G44" s="10"/>
      <c r="H44" s="10"/>
      <c r="I44" s="10"/>
      <c r="J44" s="10"/>
      <c r="K44" s="10" t="s">
        <v>105</v>
      </c>
      <c r="L44" s="10"/>
      <c r="M44" s="10"/>
      <c r="N44" s="10"/>
      <c r="O44" s="10"/>
      <c r="P44" s="10"/>
      <c r="Q44" s="10" t="s">
        <v>104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 t="s">
        <v>104</v>
      </c>
      <c r="AH44" s="10"/>
      <c r="AI44" s="10"/>
      <c r="AJ44" s="10"/>
      <c r="AK44" s="10"/>
      <c r="AL44" s="10"/>
      <c r="AM44" s="10"/>
      <c r="AN44" s="10"/>
      <c r="AO44" s="10" t="s">
        <v>100</v>
      </c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 t="s">
        <v>104</v>
      </c>
      <c r="BB44" s="10"/>
      <c r="BC44" s="10"/>
      <c r="BD44" s="10"/>
      <c r="BE44" s="10"/>
      <c r="BF44" s="10"/>
      <c r="BG44" s="10" t="s">
        <v>104</v>
      </c>
      <c r="BH44" s="10"/>
      <c r="BI44" s="10"/>
      <c r="BJ44" s="10"/>
      <c r="BK44" s="10"/>
      <c r="BL44" s="10"/>
      <c r="BM44" s="10" t="s">
        <v>105</v>
      </c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 t="s">
        <v>100</v>
      </c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 t="s">
        <v>126</v>
      </c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3">
        <f t="shared" si="0"/>
        <v>3</v>
      </c>
      <c r="DI44" s="16">
        <f t="shared" si="1"/>
        <v>4</v>
      </c>
      <c r="DJ44" s="13">
        <f t="shared" si="2"/>
        <v>0</v>
      </c>
      <c r="DK44" s="13">
        <f t="shared" si="3"/>
        <v>0</v>
      </c>
      <c r="DL44" s="13">
        <f t="shared" si="4"/>
        <v>0</v>
      </c>
      <c r="DM44" s="13">
        <f t="shared" si="5"/>
        <v>0</v>
      </c>
      <c r="DN44" s="13">
        <f t="shared" si="6"/>
        <v>0</v>
      </c>
      <c r="DO44" s="13">
        <f t="shared" si="7"/>
        <v>0</v>
      </c>
      <c r="DP44" s="13">
        <f t="shared" si="8"/>
        <v>0</v>
      </c>
      <c r="DQ44" s="13">
        <f t="shared" si="9"/>
        <v>2</v>
      </c>
      <c r="DR44" s="13">
        <f t="shared" si="10"/>
        <v>0</v>
      </c>
      <c r="DS44" s="13">
        <f t="shared" si="11"/>
        <v>0</v>
      </c>
      <c r="DT44" s="13">
        <f t="shared" si="12"/>
        <v>0</v>
      </c>
      <c r="DU44" s="13">
        <f t="shared" si="13"/>
        <v>0</v>
      </c>
      <c r="DV44" s="13">
        <f t="shared" si="14"/>
        <v>0</v>
      </c>
      <c r="DW44" s="13">
        <f t="shared" si="15"/>
        <v>0</v>
      </c>
      <c r="DX44" s="13">
        <f t="shared" si="16"/>
        <v>0</v>
      </c>
      <c r="DY44" s="13">
        <f t="shared" si="17"/>
        <v>0</v>
      </c>
      <c r="DZ44" s="13">
        <f t="shared" si="18"/>
        <v>0</v>
      </c>
      <c r="EA44" s="13">
        <f t="shared" si="19"/>
        <v>0</v>
      </c>
      <c r="EB44" s="13">
        <f t="shared" si="20"/>
        <v>0</v>
      </c>
      <c r="EC44" s="13">
        <f t="shared" si="21"/>
        <v>0</v>
      </c>
      <c r="ED44" s="13">
        <f t="shared" si="22"/>
        <v>0</v>
      </c>
      <c r="EE44" s="58">
        <f>DH44*100/('кол-во часов'!B49*18)</f>
        <v>5.5555555555555554</v>
      </c>
      <c r="EF44" s="58">
        <f>DI44*100/('кол-во часов'!C49*18)</f>
        <v>4.4444444444444446</v>
      </c>
      <c r="EG44" s="58" t="e">
        <f>DJ44*100/('кол-во часов'!D49*17)</f>
        <v>#DIV/0!</v>
      </c>
      <c r="EH44" s="58" t="e">
        <f>DK44*100/('кол-во часов'!E49*18)</f>
        <v>#DIV/0!</v>
      </c>
      <c r="EI44" s="58" t="e">
        <f>DL44*100/('кол-во часов'!F49*18)</f>
        <v>#DIV/0!</v>
      </c>
      <c r="EJ44" s="58">
        <f>DM44*100/('кол-во часов'!G49*18)</f>
        <v>0</v>
      </c>
      <c r="EK44" s="58">
        <f>DN44*100/('кол-во часов'!H49*18)</f>
        <v>0</v>
      </c>
      <c r="EL44" s="58">
        <f>DO44*100/('кол-во часов'!I49*18)</f>
        <v>0</v>
      </c>
      <c r="EM44" s="58">
        <f>DP44*100/('кол-во часов'!J49*18)</f>
        <v>0</v>
      </c>
      <c r="EN44" s="58">
        <f>DQ44*100/('кол-во часов'!K49*18)</f>
        <v>3.7037037037037037</v>
      </c>
      <c r="EO44" s="58">
        <f>DR44*100/('кол-во часов'!L49*18)</f>
        <v>0</v>
      </c>
      <c r="EP44" s="58">
        <f>DS44*100/('кол-во часов'!M49*18)</f>
        <v>0</v>
      </c>
      <c r="EQ44" s="58">
        <f>DT44*100/('кол-во часов'!N49*18)</f>
        <v>0</v>
      </c>
      <c r="ER44" s="58">
        <f>DU44*100/('кол-во часов'!O49*18)</f>
        <v>0</v>
      </c>
      <c r="ES44" s="58" t="e">
        <f>DV44*100/('кол-во часов'!P49*18)</f>
        <v>#DIV/0!</v>
      </c>
      <c r="ET44" s="58" t="e">
        <f>DW44*100/('кол-во часов'!Q49*18)</f>
        <v>#DIV/0!</v>
      </c>
      <c r="EU44" s="58" t="e">
        <f>DX44*100/('кол-во часов'!R49*18)</f>
        <v>#DIV/0!</v>
      </c>
      <c r="EV44" s="58" t="e">
        <f>DY44*100/('кол-во часов'!S49*18)</f>
        <v>#DIV/0!</v>
      </c>
      <c r="EW44" s="58" t="e">
        <f>DZ44*100/('кол-во часов'!T49*18)</f>
        <v>#DIV/0!</v>
      </c>
      <c r="EX44" s="58" t="e">
        <f>EA44*100/('кол-во часов'!U49*18)</f>
        <v>#DIV/0!</v>
      </c>
      <c r="EY44" s="58">
        <f>EB44*100/('кол-во часов'!V49*18)</f>
        <v>0</v>
      </c>
      <c r="EZ44" s="58" t="e">
        <f>EC44*100/('кол-во часов'!W49*18)</f>
        <v>#DIV/0!</v>
      </c>
      <c r="FA44" s="58">
        <f>ED44*100/('кол-во часов'!X49*18)</f>
        <v>0</v>
      </c>
    </row>
    <row r="45" spans="1:157" ht="18" customHeight="1" x14ac:dyDescent="0.25">
      <c r="A45" s="25"/>
      <c r="B45" s="26"/>
      <c r="D45" s="44" t="s">
        <v>101</v>
      </c>
      <c r="E45" s="28"/>
      <c r="F45" s="10" t="s">
        <v>100</v>
      </c>
      <c r="G45" s="10"/>
      <c r="H45" s="10"/>
      <c r="I45" s="10"/>
      <c r="J45" s="10"/>
      <c r="K45" s="10"/>
      <c r="L45" s="10" t="s">
        <v>105</v>
      </c>
      <c r="M45" s="10"/>
      <c r="N45" s="10"/>
      <c r="O45" s="10"/>
      <c r="P45" s="10"/>
      <c r="Q45" s="10" t="s">
        <v>104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 t="s">
        <v>104</v>
      </c>
      <c r="AJ45" s="10"/>
      <c r="AK45" s="10"/>
      <c r="AL45" s="10"/>
      <c r="AM45" s="10"/>
      <c r="AN45" s="10"/>
      <c r="AO45" s="10" t="s">
        <v>100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 t="s">
        <v>104</v>
      </c>
      <c r="BB45" s="10"/>
      <c r="BC45" s="10"/>
      <c r="BD45" s="10"/>
      <c r="BE45" s="10"/>
      <c r="BF45" s="10"/>
      <c r="BG45" s="10" t="s">
        <v>104</v>
      </c>
      <c r="BH45" s="10"/>
      <c r="BI45" s="10"/>
      <c r="BJ45" s="10"/>
      <c r="BK45" s="10"/>
      <c r="BL45" s="10"/>
      <c r="BM45" s="10" t="s">
        <v>105</v>
      </c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 t="s">
        <v>100</v>
      </c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 t="s">
        <v>126</v>
      </c>
      <c r="CQ45" s="10"/>
      <c r="CR45" s="10"/>
      <c r="CS45" s="10"/>
      <c r="CT45" s="10"/>
      <c r="CU45" s="10"/>
      <c r="CV45" s="10" t="s">
        <v>105</v>
      </c>
      <c r="CW45" s="10"/>
      <c r="CX45" s="10" t="s">
        <v>100</v>
      </c>
      <c r="CY45" s="10" t="s">
        <v>104</v>
      </c>
      <c r="CZ45" s="10"/>
      <c r="DA45" s="10"/>
      <c r="DB45" s="10"/>
      <c r="DC45" s="10"/>
      <c r="DD45" s="10"/>
      <c r="DE45" s="10"/>
      <c r="DF45" s="10"/>
      <c r="DG45" s="10"/>
      <c r="DH45" s="13">
        <f t="shared" ref="DH45:DH46" si="138">COUNTIF(E45:DG45,"РУС")</f>
        <v>4</v>
      </c>
      <c r="DI45" s="16">
        <f t="shared" ref="DI45:DI46" si="139">COUNTIF(E45:DG45,"МАТ")</f>
        <v>5</v>
      </c>
      <c r="DJ45" s="13">
        <f t="shared" ref="DJ45:DJ46" si="140">COUNTIF(E45:DG45,"АЛГ")</f>
        <v>0</v>
      </c>
      <c r="DK45" s="13">
        <f t="shared" ref="DK45:DK46" si="141">COUNTIF(E45:DG45,"ГЕМ")</f>
        <v>0</v>
      </c>
      <c r="DL45" s="13">
        <f t="shared" ref="DL45:DL46" si="142">COUNTIF(E45:DG45,"ВИС")</f>
        <v>0</v>
      </c>
      <c r="DM45" s="13">
        <f t="shared" ref="DM45:DM46" si="143">COUNTIF(E45:DG45,"БИО")</f>
        <v>0</v>
      </c>
      <c r="DN45" s="13">
        <f t="shared" ref="DN45:DN46" si="144">COUNTIF(E45:DG45,"ГЕО")</f>
        <v>0</v>
      </c>
      <c r="DO45" s="13">
        <f t="shared" ref="DO45:DO46" si="145">COUNTIF(E45:DG45,"ИНФ")</f>
        <v>0</v>
      </c>
      <c r="DP45" s="13">
        <f t="shared" ref="DP45:DP46" si="146">COUNTIF(E45:DG45,"ИСТ")</f>
        <v>0</v>
      </c>
      <c r="DQ45" s="13">
        <f t="shared" ref="DQ45:DQ46" si="147">COUNTIF(E45:DG45,"ЛИТ")</f>
        <v>3</v>
      </c>
      <c r="DR45" s="13">
        <f t="shared" ref="DR45:DR46" si="148">COUNTIF(E45:DG45,"ОБЩ")</f>
        <v>0</v>
      </c>
      <c r="DS45" s="13">
        <f t="shared" ref="DS45:DS46" si="149">COUNTIF(E45:DG45,"ФИЗ")</f>
        <v>0</v>
      </c>
      <c r="DT45" s="13">
        <f t="shared" ref="DT45:DT46" si="150">COUNTIF(E45:DG45,"ХИМ")</f>
        <v>0</v>
      </c>
      <c r="DU45" s="13">
        <f t="shared" ref="DU45:DU46" si="151">COUNTIF(E45:DG45,"АНГ")</f>
        <v>0</v>
      </c>
      <c r="DV45" s="13">
        <f t="shared" ref="DV45:DV46" si="152">COUNTIF(E45:DG45,"НЕМ")</f>
        <v>0</v>
      </c>
      <c r="DW45" s="13">
        <f t="shared" ref="DW45:DW46" si="153">COUNTIF(E45:DG45,"ФРА")</f>
        <v>0</v>
      </c>
      <c r="DX45" s="13">
        <f t="shared" ref="DX45:DX46" si="154">COUNTIF(E45:DG45,"ОКР")</f>
        <v>0</v>
      </c>
      <c r="DY45" s="13">
        <f t="shared" ref="DY45:DY46" si="155">COUNTIF(E45:DG45,"ИЗО")</f>
        <v>0</v>
      </c>
      <c r="DZ45" s="13">
        <f t="shared" ref="DZ45:DZ46" si="156">COUNTIF(E45:DG45,"КУБ")</f>
        <v>0</v>
      </c>
      <c r="EA45" s="13">
        <f t="shared" ref="EA45:EA46" si="157">COUNTIF(E45:DG45,"МУЗ")</f>
        <v>0</v>
      </c>
      <c r="EB45" s="13">
        <f t="shared" ref="EB45:EB46" si="158">COUNTIF(E45:DG45,"ОБЗ")</f>
        <v>0</v>
      </c>
      <c r="EC45" s="13">
        <f t="shared" ref="EC45:EC46" si="159">COUNTIF(E45:DG45,"ТЕХ")</f>
        <v>0</v>
      </c>
      <c r="ED45" s="13">
        <f t="shared" ref="ED45:ED46" si="160">COUNTIF(E45:DG45,"ФЗР")</f>
        <v>0</v>
      </c>
      <c r="EE45" s="58">
        <f>DH45*100/('кол-во часов'!B50*18)</f>
        <v>7.4074074074074074</v>
      </c>
      <c r="EF45" s="58">
        <f>DI45*100/('кол-во часов'!C50*18)</f>
        <v>5.5555555555555554</v>
      </c>
      <c r="EG45" s="58" t="e">
        <f>DJ45*100/('кол-во часов'!D50*17)</f>
        <v>#DIV/0!</v>
      </c>
      <c r="EH45" s="58" t="e">
        <f>DK45*100/('кол-во часов'!E50*18)</f>
        <v>#DIV/0!</v>
      </c>
      <c r="EI45" s="58" t="e">
        <f>DL45*100/('кол-во часов'!F50*18)</f>
        <v>#DIV/0!</v>
      </c>
      <c r="EJ45" s="58">
        <f>DM45*100/('кол-во часов'!G50*18)</f>
        <v>0</v>
      </c>
      <c r="EK45" s="58">
        <f>DN45*100/('кол-во часов'!H50*18)</f>
        <v>0</v>
      </c>
      <c r="EL45" s="58">
        <f>DO45*100/('кол-во часов'!I50*18)</f>
        <v>0</v>
      </c>
      <c r="EM45" s="58">
        <f>DP45*100/('кол-во часов'!J50*18)</f>
        <v>0</v>
      </c>
      <c r="EN45" s="58">
        <f>DQ45*100/('кол-во часов'!K50*18)</f>
        <v>5.5555555555555554</v>
      </c>
      <c r="EO45" s="58">
        <f>DR45*100/('кол-во часов'!L50*18)</f>
        <v>0</v>
      </c>
      <c r="EP45" s="58">
        <f>DS45*100/('кол-во часов'!M50*18)</f>
        <v>0</v>
      </c>
      <c r="EQ45" s="58">
        <f>DT45*100/('кол-во часов'!N50*18)</f>
        <v>0</v>
      </c>
      <c r="ER45" s="58">
        <f>DU45*100/('кол-во часов'!O50*18)</f>
        <v>0</v>
      </c>
      <c r="ES45" s="58" t="e">
        <f>DV45*100/('кол-во часов'!P50*18)</f>
        <v>#DIV/0!</v>
      </c>
      <c r="ET45" s="58" t="e">
        <f>DW45*100/('кол-во часов'!Q50*18)</f>
        <v>#DIV/0!</v>
      </c>
      <c r="EU45" s="58" t="e">
        <f>DX45*100/('кол-во часов'!R50*18)</f>
        <v>#DIV/0!</v>
      </c>
      <c r="EV45" s="58" t="e">
        <f>DY45*100/('кол-во часов'!S50*18)</f>
        <v>#DIV/0!</v>
      </c>
      <c r="EW45" s="58" t="e">
        <f>DZ45*100/('кол-во часов'!T50*18)</f>
        <v>#DIV/0!</v>
      </c>
      <c r="EX45" s="58" t="e">
        <f>EA45*100/('кол-во часов'!U50*18)</f>
        <v>#DIV/0!</v>
      </c>
      <c r="EY45" s="58">
        <f>EB45*100/('кол-во часов'!V50*18)</f>
        <v>0</v>
      </c>
      <c r="EZ45" s="58" t="e">
        <f>EC45*100/('кол-во часов'!W50*18)</f>
        <v>#DIV/0!</v>
      </c>
      <c r="FA45" s="58">
        <f>ED45*100/('кол-во часов'!X50*18)</f>
        <v>0</v>
      </c>
    </row>
    <row r="46" spans="1:157" ht="18" customHeight="1" x14ac:dyDescent="0.25">
      <c r="A46" s="25"/>
      <c r="B46" s="26"/>
      <c r="D46" s="44" t="s">
        <v>102</v>
      </c>
      <c r="E46" s="28"/>
      <c r="F46" s="10" t="s">
        <v>100</v>
      </c>
      <c r="G46" s="10"/>
      <c r="H46" s="10"/>
      <c r="I46" s="10"/>
      <c r="J46" s="10"/>
      <c r="K46" s="10"/>
      <c r="L46" s="10" t="s">
        <v>105</v>
      </c>
      <c r="M46" s="10"/>
      <c r="N46" s="10"/>
      <c r="O46" s="10"/>
      <c r="P46" s="10"/>
      <c r="Q46" s="10" t="s">
        <v>104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 t="s">
        <v>104</v>
      </c>
      <c r="AH46" s="10"/>
      <c r="AI46" s="10"/>
      <c r="AJ46" s="10"/>
      <c r="AK46" s="10"/>
      <c r="AL46" s="10"/>
      <c r="AM46" s="10"/>
      <c r="AN46" s="10"/>
      <c r="AO46" s="10" t="s">
        <v>100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 t="s">
        <v>104</v>
      </c>
      <c r="BB46" s="10"/>
      <c r="BC46" s="10"/>
      <c r="BD46" s="10"/>
      <c r="BE46" s="10"/>
      <c r="BF46" s="10"/>
      <c r="BG46" s="10" t="s">
        <v>104</v>
      </c>
      <c r="BH46" s="10"/>
      <c r="BI46" s="10"/>
      <c r="BJ46" s="10"/>
      <c r="BK46" s="10"/>
      <c r="BL46" s="10"/>
      <c r="BM46" s="10" t="s">
        <v>105</v>
      </c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 t="s">
        <v>100</v>
      </c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 t="s">
        <v>126</v>
      </c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3">
        <f t="shared" si="138"/>
        <v>3</v>
      </c>
      <c r="DI46" s="16">
        <f t="shared" si="139"/>
        <v>4</v>
      </c>
      <c r="DJ46" s="13">
        <f t="shared" si="140"/>
        <v>0</v>
      </c>
      <c r="DK46" s="13">
        <f t="shared" si="141"/>
        <v>0</v>
      </c>
      <c r="DL46" s="13">
        <f t="shared" si="142"/>
        <v>0</v>
      </c>
      <c r="DM46" s="13">
        <f t="shared" si="143"/>
        <v>0</v>
      </c>
      <c r="DN46" s="13">
        <f t="shared" si="144"/>
        <v>0</v>
      </c>
      <c r="DO46" s="13">
        <f t="shared" si="145"/>
        <v>0</v>
      </c>
      <c r="DP46" s="13">
        <f t="shared" si="146"/>
        <v>0</v>
      </c>
      <c r="DQ46" s="13">
        <f t="shared" si="147"/>
        <v>2</v>
      </c>
      <c r="DR46" s="13">
        <f t="shared" si="148"/>
        <v>0</v>
      </c>
      <c r="DS46" s="13">
        <f t="shared" si="149"/>
        <v>0</v>
      </c>
      <c r="DT46" s="13">
        <f t="shared" si="150"/>
        <v>0</v>
      </c>
      <c r="DU46" s="13">
        <f t="shared" si="151"/>
        <v>0</v>
      </c>
      <c r="DV46" s="13">
        <f t="shared" si="152"/>
        <v>0</v>
      </c>
      <c r="DW46" s="13">
        <f t="shared" si="153"/>
        <v>0</v>
      </c>
      <c r="DX46" s="13">
        <f t="shared" si="154"/>
        <v>0</v>
      </c>
      <c r="DY46" s="13">
        <f t="shared" si="155"/>
        <v>0</v>
      </c>
      <c r="DZ46" s="13">
        <f t="shared" si="156"/>
        <v>0</v>
      </c>
      <c r="EA46" s="13">
        <f t="shared" si="157"/>
        <v>0</v>
      </c>
      <c r="EB46" s="13">
        <f t="shared" si="158"/>
        <v>0</v>
      </c>
      <c r="EC46" s="13">
        <f t="shared" si="159"/>
        <v>0</v>
      </c>
      <c r="ED46" s="13">
        <f t="shared" si="160"/>
        <v>0</v>
      </c>
      <c r="EE46" s="58">
        <f>DH46*100/('кол-во часов'!B51*18)</f>
        <v>5.5555555555555554</v>
      </c>
      <c r="EF46" s="58">
        <f>DI46*100/('кол-во часов'!C51*18)</f>
        <v>4.4444444444444446</v>
      </c>
      <c r="EG46" s="58" t="e">
        <f>DJ46*100/('кол-во часов'!D51*17)</f>
        <v>#DIV/0!</v>
      </c>
      <c r="EH46" s="58" t="e">
        <f>DK46*100/('кол-во часов'!E51*18)</f>
        <v>#DIV/0!</v>
      </c>
      <c r="EI46" s="58" t="e">
        <f>DL46*100/('кол-во часов'!F51*18)</f>
        <v>#DIV/0!</v>
      </c>
      <c r="EJ46" s="58">
        <f>DM46*100/('кол-во часов'!G51*18)</f>
        <v>0</v>
      </c>
      <c r="EK46" s="58">
        <f>DN46*100/('кол-во часов'!H51*18)</f>
        <v>0</v>
      </c>
      <c r="EL46" s="58">
        <f>DO46*100/('кол-во часов'!I51*18)</f>
        <v>0</v>
      </c>
      <c r="EM46" s="58">
        <f>DP46*100/('кол-во часов'!J51*18)</f>
        <v>0</v>
      </c>
      <c r="EN46" s="58">
        <f>DQ46*100/('кол-во часов'!K51*18)</f>
        <v>3.7037037037037037</v>
      </c>
      <c r="EO46" s="58">
        <f>DR46*100/('кол-во часов'!L51*18)</f>
        <v>0</v>
      </c>
      <c r="EP46" s="58">
        <f>DS46*100/('кол-во часов'!M51*18)</f>
        <v>0</v>
      </c>
      <c r="EQ46" s="58">
        <f>DT46*100/('кол-во часов'!N51*18)</f>
        <v>0</v>
      </c>
      <c r="ER46" s="58">
        <f>DU46*100/('кол-во часов'!O51*18)</f>
        <v>0</v>
      </c>
      <c r="ES46" s="58" t="e">
        <f>DV46*100/('кол-во часов'!P51*18)</f>
        <v>#DIV/0!</v>
      </c>
      <c r="ET46" s="58" t="e">
        <f>DW46*100/('кол-во часов'!Q51*18)</f>
        <v>#DIV/0!</v>
      </c>
      <c r="EU46" s="58" t="e">
        <f>DX46*100/('кол-во часов'!R51*18)</f>
        <v>#DIV/0!</v>
      </c>
      <c r="EV46" s="58" t="e">
        <f>DY46*100/('кол-во часов'!S51*18)</f>
        <v>#DIV/0!</v>
      </c>
      <c r="EW46" s="58" t="e">
        <f>DZ46*100/('кол-во часов'!T51*18)</f>
        <v>#DIV/0!</v>
      </c>
      <c r="EX46" s="58" t="e">
        <f>EA46*100/('кол-во часов'!U51*18)</f>
        <v>#DIV/0!</v>
      </c>
      <c r="EY46" s="58">
        <f>EB46*100/('кол-во часов'!V51*18)</f>
        <v>0</v>
      </c>
      <c r="EZ46" s="58" t="e">
        <f>EC46*100/('кол-во часов'!W51*18)</f>
        <v>#DIV/0!</v>
      </c>
      <c r="FA46" s="58">
        <f>ED46*100/('кол-во часов'!X51*18)</f>
        <v>0</v>
      </c>
    </row>
    <row r="47" spans="1:157" ht="18" customHeight="1" x14ac:dyDescent="0.25">
      <c r="D47" s="44" t="s">
        <v>49</v>
      </c>
      <c r="E47" s="28"/>
      <c r="F47" s="10"/>
      <c r="G47" s="10"/>
      <c r="H47" s="10"/>
      <c r="I47" s="10"/>
      <c r="J47" s="10"/>
      <c r="K47" s="10"/>
      <c r="L47" s="10" t="s">
        <v>109</v>
      </c>
      <c r="M47" s="10"/>
      <c r="N47" s="10"/>
      <c r="O47" s="10"/>
      <c r="P47" s="10" t="s">
        <v>100</v>
      </c>
      <c r="Q47" s="10"/>
      <c r="R47" s="10"/>
      <c r="S47" s="10"/>
      <c r="T47" s="10"/>
      <c r="U47" s="10"/>
      <c r="V47" s="10" t="s">
        <v>104</v>
      </c>
      <c r="W47" s="10"/>
      <c r="X47" s="10"/>
      <c r="Y47" s="10"/>
      <c r="Z47" s="10"/>
      <c r="AA47" s="10"/>
      <c r="AB47" s="10"/>
      <c r="AC47" s="10"/>
      <c r="AD47" s="10" t="s">
        <v>118</v>
      </c>
      <c r="AE47" s="10"/>
      <c r="AF47" s="10" t="s">
        <v>104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 t="s">
        <v>118</v>
      </c>
      <c r="AR47" s="10"/>
      <c r="AS47" s="10"/>
      <c r="AT47" s="10"/>
      <c r="AU47" s="10" t="s">
        <v>120</v>
      </c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 t="s">
        <v>109</v>
      </c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 t="s">
        <v>100</v>
      </c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 t="s">
        <v>118</v>
      </c>
      <c r="CP47" s="10"/>
      <c r="CQ47" s="10"/>
      <c r="CR47" s="10"/>
      <c r="CS47" s="10"/>
      <c r="CT47" s="10" t="s">
        <v>104</v>
      </c>
      <c r="CU47" s="10" t="s">
        <v>109</v>
      </c>
      <c r="CV47" s="10"/>
      <c r="CW47" s="10"/>
      <c r="CX47" s="10" t="s">
        <v>104</v>
      </c>
      <c r="CY47" s="10"/>
      <c r="CZ47" s="10"/>
      <c r="DA47" s="10"/>
      <c r="DB47" s="10"/>
      <c r="DC47" s="10"/>
      <c r="DD47" s="10"/>
      <c r="DE47" s="10"/>
      <c r="DF47" s="10"/>
      <c r="DG47" s="10"/>
      <c r="DH47" s="13">
        <f t="shared" si="0"/>
        <v>2</v>
      </c>
      <c r="DI47" s="16">
        <f t="shared" si="1"/>
        <v>4</v>
      </c>
      <c r="DJ47" s="13">
        <f t="shared" si="2"/>
        <v>0</v>
      </c>
      <c r="DK47" s="13">
        <f t="shared" si="3"/>
        <v>0</v>
      </c>
      <c r="DL47" s="13">
        <f t="shared" si="4"/>
        <v>0</v>
      </c>
      <c r="DM47" s="13">
        <f t="shared" si="5"/>
        <v>0</v>
      </c>
      <c r="DN47" s="13">
        <f t="shared" si="6"/>
        <v>1</v>
      </c>
      <c r="DO47" s="13">
        <f t="shared" si="7"/>
        <v>0</v>
      </c>
      <c r="DP47" s="13">
        <f t="shared" si="8"/>
        <v>0</v>
      </c>
      <c r="DQ47" s="13">
        <f t="shared" si="9"/>
        <v>0</v>
      </c>
      <c r="DR47" s="13">
        <f t="shared" si="10"/>
        <v>0</v>
      </c>
      <c r="DS47" s="13">
        <f t="shared" si="11"/>
        <v>3</v>
      </c>
      <c r="DT47" s="13">
        <f t="shared" si="12"/>
        <v>3</v>
      </c>
      <c r="DU47" s="13">
        <f t="shared" si="13"/>
        <v>0</v>
      </c>
      <c r="DV47" s="13">
        <f t="shared" si="14"/>
        <v>0</v>
      </c>
      <c r="DW47" s="13">
        <f t="shared" si="15"/>
        <v>0</v>
      </c>
      <c r="DX47" s="13">
        <f t="shared" si="16"/>
        <v>0</v>
      </c>
      <c r="DY47" s="13">
        <f t="shared" si="17"/>
        <v>0</v>
      </c>
      <c r="DZ47" s="13">
        <f t="shared" si="18"/>
        <v>0</v>
      </c>
      <c r="EA47" s="13">
        <f t="shared" si="19"/>
        <v>0</v>
      </c>
      <c r="EB47" s="13">
        <f t="shared" si="20"/>
        <v>0</v>
      </c>
      <c r="EC47" s="13">
        <f t="shared" si="21"/>
        <v>0</v>
      </c>
      <c r="ED47" s="13">
        <f t="shared" si="22"/>
        <v>0</v>
      </c>
      <c r="EE47" s="58">
        <f>DH47*100/('кол-во часов'!B52*18)</f>
        <v>3.7037037037037037</v>
      </c>
      <c r="EF47" s="58">
        <f>DI47*100/('кол-во часов'!C52*18)</f>
        <v>4.4444444444444446</v>
      </c>
      <c r="EG47" s="58" t="e">
        <f>DJ47*100/('кол-во часов'!D52*17)</f>
        <v>#DIV/0!</v>
      </c>
      <c r="EH47" s="58" t="e">
        <f>DK47*100/('кол-во часов'!E52*18)</f>
        <v>#DIV/0!</v>
      </c>
      <c r="EI47" s="58" t="e">
        <f>DL47*100/('кол-во часов'!F52*18)</f>
        <v>#DIV/0!</v>
      </c>
      <c r="EJ47" s="58">
        <f>DM47*100/('кол-во часов'!G52*18)</f>
        <v>0</v>
      </c>
      <c r="EK47" s="58">
        <f>DN47*100/('кол-во часов'!H52*18)</f>
        <v>2.7777777777777777</v>
      </c>
      <c r="EL47" s="58">
        <f>DO47*100/('кол-во часов'!I52*18)</f>
        <v>0</v>
      </c>
      <c r="EM47" s="58">
        <f>DP47*100/('кол-во часов'!J52*18)</f>
        <v>0</v>
      </c>
      <c r="EN47" s="58">
        <f>DQ47*100/('кол-во часов'!K52*18)</f>
        <v>0</v>
      </c>
      <c r="EO47" s="58">
        <f>DR47*100/('кол-во часов'!L52*18)</f>
        <v>0</v>
      </c>
      <c r="EP47" s="58">
        <f>DS47*100/('кол-во часов'!M52*18)</f>
        <v>5.5555555555555554</v>
      </c>
      <c r="EQ47" s="58">
        <f>DT47*100/('кол-во часов'!N52*18)</f>
        <v>8.3333333333333339</v>
      </c>
      <c r="ER47" s="58">
        <f>DU47*100/('кол-во часов'!O52*18)</f>
        <v>0</v>
      </c>
      <c r="ES47" s="58" t="e">
        <f>DV47*100/('кол-во часов'!P52*18)</f>
        <v>#DIV/0!</v>
      </c>
      <c r="ET47" s="58" t="e">
        <f>DW47*100/('кол-во часов'!Q52*18)</f>
        <v>#DIV/0!</v>
      </c>
      <c r="EU47" s="58" t="e">
        <f>DX47*100/('кол-во часов'!R52*18)</f>
        <v>#DIV/0!</v>
      </c>
      <c r="EV47" s="58" t="e">
        <f>DY47*100/('кол-во часов'!S52*18)</f>
        <v>#DIV/0!</v>
      </c>
      <c r="EW47" s="58" t="e">
        <f>DZ47*100/('кол-во часов'!T52*18)</f>
        <v>#DIV/0!</v>
      </c>
      <c r="EX47" s="58" t="e">
        <f>EA47*100/('кол-во часов'!U52*18)</f>
        <v>#DIV/0!</v>
      </c>
      <c r="EY47" s="58">
        <f>EB47*100/('кол-во часов'!V52*18)</f>
        <v>0</v>
      </c>
      <c r="EZ47" s="58" t="e">
        <f>EC47*100/('кол-во часов'!W52*18)</f>
        <v>#DIV/0!</v>
      </c>
      <c r="FA47" s="58">
        <f>ED47*100/('кол-во часов'!X52*18)</f>
        <v>0</v>
      </c>
    </row>
    <row r="48" spans="1:157" ht="18" customHeight="1" x14ac:dyDescent="0.25">
      <c r="D48" s="44" t="s">
        <v>50</v>
      </c>
      <c r="E48" s="28"/>
      <c r="F48" s="10"/>
      <c r="G48" s="10"/>
      <c r="H48" s="10"/>
      <c r="I48" s="10" t="s">
        <v>100</v>
      </c>
      <c r="J48" s="10"/>
      <c r="K48" s="10"/>
      <c r="L48" s="10" t="s">
        <v>109</v>
      </c>
      <c r="M48" s="10"/>
      <c r="N48" s="10"/>
      <c r="O48" s="10"/>
      <c r="P48" s="10"/>
      <c r="Q48" s="10"/>
      <c r="R48" s="10"/>
      <c r="S48" s="10"/>
      <c r="T48" s="10"/>
      <c r="U48" s="10"/>
      <c r="V48" s="10" t="s">
        <v>104</v>
      </c>
      <c r="W48" s="10"/>
      <c r="X48" s="10"/>
      <c r="Y48" s="10"/>
      <c r="Z48" s="10"/>
      <c r="AA48" s="10"/>
      <c r="AB48" s="10"/>
      <c r="AC48" s="10"/>
      <c r="AD48" s="10" t="s">
        <v>118</v>
      </c>
      <c r="AE48" s="10"/>
      <c r="AF48" s="10" t="s">
        <v>104</v>
      </c>
      <c r="AG48" s="10"/>
      <c r="AH48" s="10"/>
      <c r="AI48" s="10"/>
      <c r="AJ48" s="10"/>
      <c r="AK48" s="10"/>
      <c r="AL48" s="10"/>
      <c r="AM48" s="10"/>
      <c r="AN48" s="10"/>
      <c r="AO48" s="10" t="s">
        <v>100</v>
      </c>
      <c r="AP48" s="10"/>
      <c r="AQ48" s="10" t="s">
        <v>118</v>
      </c>
      <c r="AR48" s="10"/>
      <c r="AS48" s="10"/>
      <c r="AT48" s="10"/>
      <c r="AU48" s="10" t="s">
        <v>120</v>
      </c>
      <c r="AV48" s="10"/>
      <c r="AW48" s="10"/>
      <c r="AX48" s="10"/>
      <c r="AY48" s="10"/>
      <c r="AZ48" s="10"/>
      <c r="BA48" s="10"/>
      <c r="BB48" s="10"/>
      <c r="BC48" s="10"/>
      <c r="BD48" s="10" t="s">
        <v>100</v>
      </c>
      <c r="BE48" s="10"/>
      <c r="BF48" s="10"/>
      <c r="BG48" s="10" t="s">
        <v>109</v>
      </c>
      <c r="BH48" s="10"/>
      <c r="BI48" s="10"/>
      <c r="BJ48" s="10"/>
      <c r="BK48" s="10" t="s">
        <v>104</v>
      </c>
      <c r="BL48" s="10"/>
      <c r="BM48" s="10"/>
      <c r="BN48" s="10"/>
      <c r="BO48" s="10"/>
      <c r="BP48" s="10"/>
      <c r="BQ48" s="10"/>
      <c r="BR48" s="10" t="s">
        <v>105</v>
      </c>
      <c r="BS48" s="10"/>
      <c r="BT48" s="10" t="s">
        <v>100</v>
      </c>
      <c r="BU48" s="10"/>
      <c r="BV48" s="10"/>
      <c r="BW48" s="10"/>
      <c r="BX48" s="10"/>
      <c r="BY48" s="10"/>
      <c r="BZ48" s="10"/>
      <c r="CA48" s="10"/>
      <c r="CB48" s="10"/>
      <c r="CC48" s="10"/>
      <c r="CD48" s="10" t="s">
        <v>100</v>
      </c>
      <c r="CE48" s="10"/>
      <c r="CF48" s="10"/>
      <c r="CG48" s="10"/>
      <c r="CH48" s="10"/>
      <c r="CI48" s="10"/>
      <c r="CJ48" s="10" t="s">
        <v>100</v>
      </c>
      <c r="CK48" s="10"/>
      <c r="CL48" s="10"/>
      <c r="CM48" s="10"/>
      <c r="CN48" s="10"/>
      <c r="CO48" s="10" t="s">
        <v>118</v>
      </c>
      <c r="CP48" s="10"/>
      <c r="CQ48" s="10"/>
      <c r="CR48" s="10"/>
      <c r="CS48" s="10"/>
      <c r="CT48" s="10" t="s">
        <v>104</v>
      </c>
      <c r="CU48" s="10" t="s">
        <v>109</v>
      </c>
      <c r="CV48" s="10" t="s">
        <v>100</v>
      </c>
      <c r="CW48" s="10"/>
      <c r="CX48" s="10" t="s">
        <v>105</v>
      </c>
      <c r="CY48" s="10"/>
      <c r="CZ48" s="10"/>
      <c r="DA48" s="10"/>
      <c r="DB48" s="10"/>
      <c r="DC48" s="10"/>
      <c r="DD48" s="10"/>
      <c r="DE48" s="10"/>
      <c r="DF48" s="10"/>
      <c r="DG48" s="10"/>
      <c r="DH48" s="13">
        <f t="shared" si="0"/>
        <v>7</v>
      </c>
      <c r="DI48" s="16">
        <f t="shared" si="1"/>
        <v>4</v>
      </c>
      <c r="DJ48" s="13">
        <f t="shared" si="2"/>
        <v>0</v>
      </c>
      <c r="DK48" s="13">
        <f t="shared" si="3"/>
        <v>0</v>
      </c>
      <c r="DL48" s="13">
        <f t="shared" si="4"/>
        <v>0</v>
      </c>
      <c r="DM48" s="13">
        <f t="shared" si="5"/>
        <v>0</v>
      </c>
      <c r="DN48" s="13">
        <f t="shared" si="6"/>
        <v>1</v>
      </c>
      <c r="DO48" s="13">
        <f t="shared" si="7"/>
        <v>0</v>
      </c>
      <c r="DP48" s="13">
        <f t="shared" si="8"/>
        <v>0</v>
      </c>
      <c r="DQ48" s="13">
        <f t="shared" si="9"/>
        <v>2</v>
      </c>
      <c r="DR48" s="13">
        <f t="shared" si="10"/>
        <v>0</v>
      </c>
      <c r="DS48" s="13">
        <f t="shared" si="11"/>
        <v>3</v>
      </c>
      <c r="DT48" s="13">
        <f t="shared" si="12"/>
        <v>3</v>
      </c>
      <c r="DU48" s="13">
        <f t="shared" si="13"/>
        <v>0</v>
      </c>
      <c r="DV48" s="13">
        <f t="shared" si="14"/>
        <v>0</v>
      </c>
      <c r="DW48" s="13">
        <f t="shared" si="15"/>
        <v>0</v>
      </c>
      <c r="DX48" s="13">
        <f t="shared" si="16"/>
        <v>0</v>
      </c>
      <c r="DY48" s="13">
        <f t="shared" si="17"/>
        <v>0</v>
      </c>
      <c r="DZ48" s="13">
        <f t="shared" si="18"/>
        <v>0</v>
      </c>
      <c r="EA48" s="13">
        <f t="shared" si="19"/>
        <v>0</v>
      </c>
      <c r="EB48" s="13">
        <f t="shared" si="20"/>
        <v>0</v>
      </c>
      <c r="EC48" s="13">
        <f t="shared" si="21"/>
        <v>0</v>
      </c>
      <c r="ED48" s="13">
        <f t="shared" si="22"/>
        <v>0</v>
      </c>
      <c r="EE48" s="58">
        <v>1.9</v>
      </c>
      <c r="EF48" s="58">
        <f>DI48*100/('кол-во часов'!C54*18)</f>
        <v>4.4444444444444446</v>
      </c>
      <c r="EG48" s="58" t="e">
        <f>DJ48*100/('кол-во часов'!D54*17)</f>
        <v>#DIV/0!</v>
      </c>
      <c r="EH48" s="58" t="e">
        <f>DK48*100/('кол-во часов'!E54*18)</f>
        <v>#DIV/0!</v>
      </c>
      <c r="EI48" s="58" t="e">
        <f>DL48*100/('кол-во часов'!F54*18)</f>
        <v>#DIV/0!</v>
      </c>
      <c r="EJ48" s="58">
        <f>DM48*100/('кол-во часов'!G54*18)</f>
        <v>0</v>
      </c>
      <c r="EK48" s="58">
        <f>DN48*100/('кол-во часов'!H54*18)</f>
        <v>1.8518518518518519</v>
      </c>
      <c r="EL48" s="58">
        <f>DO48*100/('кол-во часов'!I54*18)</f>
        <v>0</v>
      </c>
      <c r="EM48" s="58">
        <f>DP48*100/('кол-во часов'!J54*18)</f>
        <v>0</v>
      </c>
      <c r="EN48" s="58">
        <f>DQ48*100/('кол-во часов'!K54*18)</f>
        <v>3.7037037037037037</v>
      </c>
      <c r="EO48" s="58">
        <f>DR48*100/('кол-во часов'!L54*18)</f>
        <v>0</v>
      </c>
      <c r="EP48" s="58">
        <f>DS48*100/('кол-во часов'!M54*18)</f>
        <v>8.3333333333333339</v>
      </c>
      <c r="EQ48" s="58">
        <f>DT48*100/('кол-во часов'!N54*18)</f>
        <v>16.666666666666668</v>
      </c>
      <c r="ER48" s="58">
        <f>DU48*100/('кол-во часов'!O54*18)</f>
        <v>0</v>
      </c>
      <c r="ES48" s="58" t="e">
        <f>DV48*100/('кол-во часов'!P54*18)</f>
        <v>#DIV/0!</v>
      </c>
      <c r="ET48" s="58" t="e">
        <f>DW48*100/('кол-во часов'!Q54*18)</f>
        <v>#DIV/0!</v>
      </c>
      <c r="EU48" s="58" t="e">
        <f>DX48*100/('кол-во часов'!R54*18)</f>
        <v>#DIV/0!</v>
      </c>
      <c r="EV48" s="58" t="e">
        <f>DY48*100/('кол-во часов'!S54*18)</f>
        <v>#DIV/0!</v>
      </c>
      <c r="EW48" s="58" t="e">
        <f>DZ48*100/('кол-во часов'!T54*18)</f>
        <v>#DIV/0!</v>
      </c>
      <c r="EX48" s="58" t="e">
        <f>EA48*100/('кол-во часов'!U54*18)</f>
        <v>#DIV/0!</v>
      </c>
      <c r="EY48" s="58">
        <f>EB48*100/('кол-во часов'!V54*18)</f>
        <v>0</v>
      </c>
      <c r="EZ48" s="58" t="e">
        <f>EC48*100/('кол-во часов'!W54*18)</f>
        <v>#DIV/0!</v>
      </c>
      <c r="FA48" s="58">
        <f>ED48*100/('кол-во часов'!X54*18)</f>
        <v>0</v>
      </c>
    </row>
    <row r="49" spans="1:157" ht="18" customHeight="1" x14ac:dyDescent="0.25">
      <c r="D49" s="44" t="s">
        <v>74</v>
      </c>
      <c r="E49" s="28"/>
      <c r="F49" s="10"/>
      <c r="G49" s="10"/>
      <c r="H49" s="10"/>
      <c r="I49" s="10"/>
      <c r="J49" s="10"/>
      <c r="K49" s="10"/>
      <c r="L49" s="10" t="s">
        <v>109</v>
      </c>
      <c r="M49" s="10"/>
      <c r="N49" s="10"/>
      <c r="O49" s="10"/>
      <c r="P49" s="10" t="s">
        <v>100</v>
      </c>
      <c r="Q49" s="10"/>
      <c r="R49" s="10"/>
      <c r="S49" s="10"/>
      <c r="T49" s="10"/>
      <c r="U49" s="10"/>
      <c r="V49" s="10"/>
      <c r="W49" s="10"/>
      <c r="X49" s="10" t="s">
        <v>104</v>
      </c>
      <c r="Y49" s="10"/>
      <c r="Z49" s="10"/>
      <c r="AA49" s="10"/>
      <c r="AB49" s="10"/>
      <c r="AC49" s="10" t="s">
        <v>104</v>
      </c>
      <c r="AD49" s="10"/>
      <c r="AE49" s="18" t="s">
        <v>118</v>
      </c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 t="s">
        <v>118</v>
      </c>
      <c r="AR49" s="10"/>
      <c r="AS49" s="10"/>
      <c r="AT49" s="10"/>
      <c r="AU49" s="10" t="s">
        <v>120</v>
      </c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 t="s">
        <v>109</v>
      </c>
      <c r="BH49" s="10"/>
      <c r="BI49" s="10"/>
      <c r="BJ49" s="10"/>
      <c r="BK49" s="10" t="s">
        <v>104</v>
      </c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 t="s">
        <v>100</v>
      </c>
      <c r="CE49" s="10"/>
      <c r="CF49" s="10"/>
      <c r="CG49" s="10"/>
      <c r="CH49" s="10"/>
      <c r="CI49" s="10"/>
      <c r="CJ49" s="10"/>
      <c r="CK49" s="10"/>
      <c r="CL49" s="18"/>
      <c r="CM49" s="10"/>
      <c r="CN49" s="10"/>
      <c r="CO49" s="10" t="s">
        <v>118</v>
      </c>
      <c r="CP49" s="18"/>
      <c r="CQ49" s="10"/>
      <c r="CR49" s="10"/>
      <c r="CS49" s="10"/>
      <c r="CT49" s="10" t="s">
        <v>104</v>
      </c>
      <c r="CU49" s="10" t="s">
        <v>109</v>
      </c>
      <c r="CV49" s="10"/>
      <c r="CW49" s="10"/>
      <c r="CX49" s="10" t="s">
        <v>104</v>
      </c>
      <c r="CY49" s="10"/>
      <c r="CZ49" s="10"/>
      <c r="DA49" s="10"/>
      <c r="DB49" s="10"/>
      <c r="DC49" s="10"/>
      <c r="DD49" s="10"/>
      <c r="DE49" s="10"/>
      <c r="DF49" s="10"/>
      <c r="DG49" s="10"/>
      <c r="DH49" s="13">
        <f t="shared" si="0"/>
        <v>2</v>
      </c>
      <c r="DI49" s="16">
        <f t="shared" si="1"/>
        <v>5</v>
      </c>
      <c r="DJ49" s="13">
        <f t="shared" si="2"/>
        <v>0</v>
      </c>
      <c r="DK49" s="13">
        <f t="shared" si="3"/>
        <v>0</v>
      </c>
      <c r="DL49" s="13">
        <f t="shared" si="4"/>
        <v>0</v>
      </c>
      <c r="DM49" s="13">
        <f t="shared" si="5"/>
        <v>0</v>
      </c>
      <c r="DN49" s="13">
        <f t="shared" si="6"/>
        <v>1</v>
      </c>
      <c r="DO49" s="13">
        <f t="shared" si="7"/>
        <v>0</v>
      </c>
      <c r="DP49" s="13">
        <f t="shared" si="8"/>
        <v>0</v>
      </c>
      <c r="DQ49" s="13">
        <f t="shared" si="9"/>
        <v>0</v>
      </c>
      <c r="DR49" s="13">
        <f t="shared" si="10"/>
        <v>0</v>
      </c>
      <c r="DS49" s="13">
        <f t="shared" si="11"/>
        <v>3</v>
      </c>
      <c r="DT49" s="13">
        <f t="shared" si="12"/>
        <v>3</v>
      </c>
      <c r="DU49" s="13">
        <f t="shared" si="13"/>
        <v>0</v>
      </c>
      <c r="DV49" s="13">
        <f t="shared" si="14"/>
        <v>0</v>
      </c>
      <c r="DW49" s="13">
        <f t="shared" si="15"/>
        <v>0</v>
      </c>
      <c r="DX49" s="13">
        <f t="shared" si="16"/>
        <v>0</v>
      </c>
      <c r="DY49" s="13">
        <f t="shared" si="17"/>
        <v>0</v>
      </c>
      <c r="DZ49" s="13">
        <f t="shared" si="18"/>
        <v>0</v>
      </c>
      <c r="EA49" s="13">
        <f t="shared" si="19"/>
        <v>0</v>
      </c>
      <c r="EB49" s="13">
        <f t="shared" si="20"/>
        <v>0</v>
      </c>
      <c r="EC49" s="13">
        <f t="shared" si="21"/>
        <v>0</v>
      </c>
      <c r="ED49" s="13">
        <f t="shared" si="22"/>
        <v>0</v>
      </c>
      <c r="EE49" s="58">
        <f>DH49*100/('кол-во часов'!B55*18)</f>
        <v>5.5555555555555554</v>
      </c>
      <c r="EF49" s="58">
        <f>DI49*100/('кол-во часов'!C55*18)</f>
        <v>5.5555555555555554</v>
      </c>
      <c r="EG49" s="58" t="e">
        <f>DJ49*100/('кол-во часов'!D55*17)</f>
        <v>#DIV/0!</v>
      </c>
      <c r="EH49" s="58" t="e">
        <f>DK49*100/('кол-во часов'!E55*18)</f>
        <v>#DIV/0!</v>
      </c>
      <c r="EI49" s="58" t="e">
        <f>DL49*100/('кол-во часов'!F55*18)</f>
        <v>#DIV/0!</v>
      </c>
      <c r="EJ49" s="58">
        <f>DM49*100/('кол-во часов'!G55*18)</f>
        <v>0</v>
      </c>
      <c r="EK49" s="58">
        <f>DN49*100/('кол-во часов'!H55*18)</f>
        <v>5.5555555555555554</v>
      </c>
      <c r="EL49" s="58">
        <f>DO49*100/('кол-во часов'!I55*18)</f>
        <v>0</v>
      </c>
      <c r="EM49" s="58">
        <f>DP49*100/('кол-во часов'!J55*18)</f>
        <v>0</v>
      </c>
      <c r="EN49" s="58">
        <f>DQ49*100/('кол-во часов'!K55*18)</f>
        <v>0</v>
      </c>
      <c r="EO49" s="58">
        <f>DR49*100/('кол-во часов'!L55*18)</f>
        <v>0</v>
      </c>
      <c r="EP49" s="58">
        <f>DS49*100/('кол-во часов'!M55*18)</f>
        <v>3.3333333333333335</v>
      </c>
      <c r="EQ49" s="58">
        <f>DT49*100/('кол-во часов'!N55*18)</f>
        <v>16.666666666666668</v>
      </c>
      <c r="ER49" s="58">
        <f>DU49*100/('кол-во часов'!O55*18)</f>
        <v>0</v>
      </c>
      <c r="ES49" s="58" t="e">
        <f>DV49*100/('кол-во часов'!P55*18)</f>
        <v>#DIV/0!</v>
      </c>
      <c r="ET49" s="58" t="e">
        <f>DW49*100/('кол-во часов'!Q55*18)</f>
        <v>#DIV/0!</v>
      </c>
      <c r="EU49" s="58" t="e">
        <f>DX49*100/('кол-во часов'!R55*18)</f>
        <v>#DIV/0!</v>
      </c>
      <c r="EV49" s="58" t="e">
        <f>DY49*100/('кол-во часов'!S55*18)</f>
        <v>#DIV/0!</v>
      </c>
      <c r="EW49" s="58" t="e">
        <f>DZ49*100/('кол-во часов'!T55*18)</f>
        <v>#DIV/0!</v>
      </c>
      <c r="EX49" s="58" t="e">
        <f>EA49*100/('кол-во часов'!U55*18)</f>
        <v>#DIV/0!</v>
      </c>
      <c r="EY49" s="58">
        <f>EB49*100/('кол-во часов'!V55*18)</f>
        <v>0</v>
      </c>
      <c r="EZ49" s="58" t="e">
        <f>EC49*100/('кол-во часов'!W55*18)</f>
        <v>#DIV/0!</v>
      </c>
      <c r="FA49" s="58">
        <f>ED49*100/('кол-во часов'!X55*18)</f>
        <v>0</v>
      </c>
    </row>
    <row r="50" spans="1:157" ht="18" customHeight="1" x14ac:dyDescent="0.25">
      <c r="B50" s="5"/>
      <c r="D50" s="45" t="s">
        <v>83</v>
      </c>
      <c r="E50" s="28"/>
      <c r="F50" s="10"/>
      <c r="G50" s="10"/>
      <c r="H50" s="10"/>
      <c r="I50" s="10"/>
      <c r="J50" s="10"/>
      <c r="K50" s="10"/>
      <c r="L50" s="10" t="s">
        <v>100</v>
      </c>
      <c r="M50" s="10"/>
      <c r="N50" s="10"/>
      <c r="O50" s="10" t="s">
        <v>109</v>
      </c>
      <c r="P50" s="10"/>
      <c r="Q50" s="10"/>
      <c r="R50" s="10"/>
      <c r="S50" s="10" t="s">
        <v>100</v>
      </c>
      <c r="T50" s="10"/>
      <c r="U50" s="10" t="s">
        <v>104</v>
      </c>
      <c r="V50" s="10"/>
      <c r="W50" s="10"/>
      <c r="X50" s="10"/>
      <c r="Y50" s="10"/>
      <c r="Z50" s="10"/>
      <c r="AA50" s="10"/>
      <c r="AB50" s="10"/>
      <c r="AC50" s="10" t="s">
        <v>104</v>
      </c>
      <c r="AD50" s="10"/>
      <c r="AE50" s="18" t="s">
        <v>118</v>
      </c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 t="s">
        <v>118</v>
      </c>
      <c r="AR50" s="10"/>
      <c r="AS50" s="10"/>
      <c r="AT50" s="10"/>
      <c r="AU50" s="10" t="s">
        <v>120</v>
      </c>
      <c r="AV50" s="10"/>
      <c r="AW50" s="10"/>
      <c r="AX50" s="10"/>
      <c r="AY50" s="10"/>
      <c r="AZ50" s="10"/>
      <c r="BA50" s="10"/>
      <c r="BB50" s="10"/>
      <c r="BC50" s="10"/>
      <c r="BD50" s="10"/>
      <c r="BE50" s="10" t="s">
        <v>104</v>
      </c>
      <c r="BF50" s="10"/>
      <c r="BG50" s="10" t="s">
        <v>109</v>
      </c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 t="s">
        <v>100</v>
      </c>
      <c r="CE50" s="10"/>
      <c r="CF50" s="10"/>
      <c r="CG50" s="10"/>
      <c r="CH50" s="10"/>
      <c r="CI50" s="10"/>
      <c r="CJ50" s="10"/>
      <c r="CK50" s="10"/>
      <c r="CL50" s="18"/>
      <c r="CM50" s="10"/>
      <c r="CN50" s="10"/>
      <c r="CO50" s="18" t="s">
        <v>118</v>
      </c>
      <c r="CP50" s="10"/>
      <c r="CQ50" s="10"/>
      <c r="CR50" s="10"/>
      <c r="CS50" s="10"/>
      <c r="CT50" s="10" t="s">
        <v>104</v>
      </c>
      <c r="CU50" s="10" t="s">
        <v>109</v>
      </c>
      <c r="CV50" s="10" t="s">
        <v>100</v>
      </c>
      <c r="CW50" s="10"/>
      <c r="CX50" s="10" t="s">
        <v>104</v>
      </c>
      <c r="CY50" s="10"/>
      <c r="CZ50" s="10"/>
      <c r="DA50" s="10"/>
      <c r="DB50" s="10"/>
      <c r="DC50" s="10" t="s">
        <v>105</v>
      </c>
      <c r="DD50" s="10"/>
      <c r="DE50" s="10"/>
      <c r="DF50" s="10"/>
      <c r="DG50" s="10"/>
      <c r="DH50" s="13">
        <f t="shared" si="0"/>
        <v>4</v>
      </c>
      <c r="DI50" s="16">
        <f t="shared" si="1"/>
        <v>5</v>
      </c>
      <c r="DJ50" s="13">
        <f t="shared" si="2"/>
        <v>0</v>
      </c>
      <c r="DK50" s="13">
        <f t="shared" si="3"/>
        <v>0</v>
      </c>
      <c r="DL50" s="13">
        <f t="shared" si="4"/>
        <v>0</v>
      </c>
      <c r="DM50" s="13">
        <f t="shared" si="5"/>
        <v>0</v>
      </c>
      <c r="DN50" s="13">
        <f t="shared" si="6"/>
        <v>1</v>
      </c>
      <c r="DO50" s="13">
        <f t="shared" si="7"/>
        <v>0</v>
      </c>
      <c r="DP50" s="13">
        <f t="shared" si="8"/>
        <v>0</v>
      </c>
      <c r="DQ50" s="13">
        <f t="shared" si="9"/>
        <v>1</v>
      </c>
      <c r="DR50" s="13">
        <f t="shared" si="10"/>
        <v>0</v>
      </c>
      <c r="DS50" s="13">
        <f t="shared" si="11"/>
        <v>3</v>
      </c>
      <c r="DT50" s="13">
        <f t="shared" si="12"/>
        <v>3</v>
      </c>
      <c r="DU50" s="13">
        <f t="shared" si="13"/>
        <v>0</v>
      </c>
      <c r="DV50" s="13">
        <f t="shared" si="14"/>
        <v>0</v>
      </c>
      <c r="DW50" s="13">
        <f t="shared" si="15"/>
        <v>0</v>
      </c>
      <c r="DX50" s="13">
        <f t="shared" si="16"/>
        <v>0</v>
      </c>
      <c r="DY50" s="13">
        <f t="shared" si="17"/>
        <v>0</v>
      </c>
      <c r="DZ50" s="13">
        <f t="shared" si="18"/>
        <v>0</v>
      </c>
      <c r="EA50" s="13">
        <f t="shared" si="19"/>
        <v>0</v>
      </c>
      <c r="EB50" s="13">
        <f t="shared" si="20"/>
        <v>0</v>
      </c>
      <c r="EC50" s="13">
        <f t="shared" si="21"/>
        <v>0</v>
      </c>
      <c r="ED50" s="13">
        <f t="shared" si="22"/>
        <v>0</v>
      </c>
      <c r="EE50" s="58" t="e">
        <f>DH50*100/('кол-во часов'!#REF!*18)</f>
        <v>#REF!</v>
      </c>
      <c r="EF50" s="58" t="e">
        <f>DI50*100/('кол-во часов'!#REF!*18)</f>
        <v>#REF!</v>
      </c>
      <c r="EG50" s="58" t="e">
        <f>DJ50*100/('кол-во часов'!#REF!*17)</f>
        <v>#REF!</v>
      </c>
      <c r="EH50" s="58" t="e">
        <f>DK50*100/('кол-во часов'!#REF!*18)</f>
        <v>#REF!</v>
      </c>
      <c r="EI50" s="58" t="e">
        <f>DL50*100/('кол-во часов'!#REF!*18)</f>
        <v>#REF!</v>
      </c>
      <c r="EJ50" s="58" t="e">
        <f>DM50*100/('кол-во часов'!#REF!*18)</f>
        <v>#REF!</v>
      </c>
      <c r="EK50" s="58" t="e">
        <f>DN50*100/('кол-во часов'!#REF!*18)</f>
        <v>#REF!</v>
      </c>
      <c r="EL50" s="58" t="e">
        <f>DO50*100/('кол-во часов'!#REF!*18)</f>
        <v>#REF!</v>
      </c>
      <c r="EM50" s="58" t="e">
        <f>DP50*100/('кол-во часов'!#REF!*18)</f>
        <v>#REF!</v>
      </c>
      <c r="EN50" s="58" t="e">
        <f>DQ50*100/('кол-во часов'!#REF!*18)</f>
        <v>#REF!</v>
      </c>
      <c r="EO50" s="58" t="e">
        <f>DR50*100/('кол-во часов'!#REF!*18)</f>
        <v>#REF!</v>
      </c>
      <c r="EP50" s="58" t="e">
        <f>DS50*100/('кол-во часов'!#REF!*18)</f>
        <v>#REF!</v>
      </c>
      <c r="EQ50" s="58" t="e">
        <f>DT50*100/('кол-во часов'!#REF!*18)</f>
        <v>#REF!</v>
      </c>
      <c r="ER50" s="58" t="e">
        <f>DU50*100/('кол-во часов'!#REF!*18)</f>
        <v>#REF!</v>
      </c>
      <c r="ES50" s="58" t="e">
        <f>DV50*100/('кол-во часов'!#REF!*18)</f>
        <v>#REF!</v>
      </c>
      <c r="ET50" s="58" t="e">
        <f>DW50*100/('кол-во часов'!#REF!*18)</f>
        <v>#REF!</v>
      </c>
      <c r="EU50" s="58" t="e">
        <f>DX50*100/('кол-во часов'!#REF!*18)</f>
        <v>#REF!</v>
      </c>
      <c r="EV50" s="58" t="e">
        <f>DY50*100/('кол-во часов'!#REF!*18)</f>
        <v>#REF!</v>
      </c>
      <c r="EW50" s="58" t="e">
        <f>DZ50*100/('кол-во часов'!#REF!*18)</f>
        <v>#REF!</v>
      </c>
      <c r="EX50" s="58" t="e">
        <f>EA50*100/('кол-во часов'!#REF!*18)</f>
        <v>#REF!</v>
      </c>
      <c r="EY50" s="58" t="e">
        <f>EB50*100/('кол-во часов'!#REF!*18)</f>
        <v>#REF!</v>
      </c>
      <c r="EZ50" s="58" t="e">
        <f>EC50*100/('кол-во часов'!#REF!*18)</f>
        <v>#REF!</v>
      </c>
      <c r="FA50" s="58" t="e">
        <f>ED50*100/('кол-во часов'!#REF!*18)</f>
        <v>#REF!</v>
      </c>
    </row>
    <row r="51" spans="1:157" ht="18" customHeight="1" x14ac:dyDescent="0.25">
      <c r="B51" s="5"/>
      <c r="D51" s="45" t="s">
        <v>110</v>
      </c>
      <c r="E51" s="28"/>
      <c r="F51" s="10"/>
      <c r="G51" s="10"/>
      <c r="H51" s="10"/>
      <c r="I51" s="10" t="s">
        <v>100</v>
      </c>
      <c r="J51" s="10"/>
      <c r="K51" s="10"/>
      <c r="L51" s="10" t="s">
        <v>109</v>
      </c>
      <c r="M51" s="10"/>
      <c r="N51" s="10"/>
      <c r="O51" s="10"/>
      <c r="P51" s="10"/>
      <c r="Q51" s="10"/>
      <c r="R51" s="10"/>
      <c r="S51" s="10"/>
      <c r="T51" s="10"/>
      <c r="U51" s="10"/>
      <c r="V51" s="10" t="s">
        <v>104</v>
      </c>
      <c r="W51" s="10"/>
      <c r="X51" s="10"/>
      <c r="Y51" s="10"/>
      <c r="Z51" s="10"/>
      <c r="AA51" s="10"/>
      <c r="AB51" s="10"/>
      <c r="AC51" s="10"/>
      <c r="AD51" s="10"/>
      <c r="AE51" s="18" t="s">
        <v>118</v>
      </c>
      <c r="AF51" s="10"/>
      <c r="AG51" s="10"/>
      <c r="AH51" s="10"/>
      <c r="AI51" s="10"/>
      <c r="AJ51" s="10"/>
      <c r="AK51" s="10"/>
      <c r="AL51" s="10"/>
      <c r="AM51" s="10"/>
      <c r="AN51" s="10"/>
      <c r="AO51" s="10" t="s">
        <v>100</v>
      </c>
      <c r="AP51" s="10"/>
      <c r="AQ51" s="10" t="s">
        <v>118</v>
      </c>
      <c r="AR51" s="10"/>
      <c r="AS51" s="10"/>
      <c r="AT51" s="10"/>
      <c r="AU51" s="10" t="s">
        <v>120</v>
      </c>
      <c r="AV51" s="10"/>
      <c r="AW51" s="10"/>
      <c r="AX51" s="10"/>
      <c r="AY51" s="10"/>
      <c r="AZ51" s="10"/>
      <c r="BA51" s="10"/>
      <c r="BB51" s="10"/>
      <c r="BC51" s="10"/>
      <c r="BD51" s="10"/>
      <c r="BE51" s="10" t="s">
        <v>104</v>
      </c>
      <c r="BF51" s="10"/>
      <c r="BG51" s="10" t="s">
        <v>109</v>
      </c>
      <c r="BH51" s="10"/>
      <c r="BI51" s="10"/>
      <c r="BJ51" s="10"/>
      <c r="BK51" s="10" t="s">
        <v>100</v>
      </c>
      <c r="BL51" s="10"/>
      <c r="BM51" s="10"/>
      <c r="BN51" s="10"/>
      <c r="BO51" s="10"/>
      <c r="BP51" s="10"/>
      <c r="BQ51" s="10"/>
      <c r="BR51" s="10" t="s">
        <v>105</v>
      </c>
      <c r="BS51" s="10"/>
      <c r="BT51" s="10" t="s">
        <v>100</v>
      </c>
      <c r="BU51" s="10"/>
      <c r="BV51" s="10"/>
      <c r="BW51" s="10"/>
      <c r="BX51" s="10"/>
      <c r="BY51" s="10"/>
      <c r="BZ51" s="10"/>
      <c r="CA51" s="10"/>
      <c r="CB51" s="10"/>
      <c r="CC51" s="10"/>
      <c r="CD51" s="10" t="s">
        <v>100</v>
      </c>
      <c r="CE51" s="10"/>
      <c r="CF51" s="10"/>
      <c r="CG51" s="10"/>
      <c r="CH51" s="10"/>
      <c r="CI51" s="10"/>
      <c r="CJ51" s="10" t="s">
        <v>100</v>
      </c>
      <c r="CK51" s="10"/>
      <c r="CL51" s="18"/>
      <c r="CM51" s="10"/>
      <c r="CN51" s="10"/>
      <c r="CO51" s="18" t="s">
        <v>118</v>
      </c>
      <c r="CP51" s="10"/>
      <c r="CQ51" s="10"/>
      <c r="CR51" s="10"/>
      <c r="CS51" s="10"/>
      <c r="CT51" s="10" t="s">
        <v>104</v>
      </c>
      <c r="CU51" s="10" t="s">
        <v>109</v>
      </c>
      <c r="CV51" s="10"/>
      <c r="CW51" s="10" t="s">
        <v>100</v>
      </c>
      <c r="CX51" s="10" t="s">
        <v>104</v>
      </c>
      <c r="CY51" s="10" t="s">
        <v>105</v>
      </c>
      <c r="CZ51" s="10"/>
      <c r="DA51" s="10"/>
      <c r="DB51" s="10"/>
      <c r="DC51" s="10"/>
      <c r="DD51" s="10"/>
      <c r="DE51" s="10"/>
      <c r="DF51" s="10"/>
      <c r="DG51" s="10"/>
      <c r="DH51" s="13">
        <f t="shared" si="0"/>
        <v>7</v>
      </c>
      <c r="DI51" s="16">
        <f t="shared" si="1"/>
        <v>4</v>
      </c>
      <c r="DJ51" s="13">
        <f t="shared" si="2"/>
        <v>0</v>
      </c>
      <c r="DK51" s="13">
        <f t="shared" si="3"/>
        <v>0</v>
      </c>
      <c r="DL51" s="13">
        <f t="shared" si="4"/>
        <v>0</v>
      </c>
      <c r="DM51" s="13">
        <f t="shared" si="5"/>
        <v>0</v>
      </c>
      <c r="DN51" s="13">
        <f t="shared" si="6"/>
        <v>1</v>
      </c>
      <c r="DO51" s="13">
        <f t="shared" si="7"/>
        <v>0</v>
      </c>
      <c r="DP51" s="13">
        <f t="shared" si="8"/>
        <v>0</v>
      </c>
      <c r="DQ51" s="13">
        <f t="shared" si="9"/>
        <v>2</v>
      </c>
      <c r="DR51" s="13">
        <f t="shared" si="10"/>
        <v>0</v>
      </c>
      <c r="DS51" s="13">
        <f t="shared" si="11"/>
        <v>3</v>
      </c>
      <c r="DT51" s="13">
        <f t="shared" si="12"/>
        <v>3</v>
      </c>
      <c r="DU51" s="13">
        <f t="shared" si="13"/>
        <v>0</v>
      </c>
      <c r="DV51" s="13">
        <f t="shared" si="14"/>
        <v>0</v>
      </c>
      <c r="DW51" s="13">
        <f t="shared" si="15"/>
        <v>0</v>
      </c>
      <c r="DX51" s="13">
        <f t="shared" si="16"/>
        <v>0</v>
      </c>
      <c r="DY51" s="13">
        <f t="shared" si="17"/>
        <v>0</v>
      </c>
      <c r="DZ51" s="13">
        <f t="shared" si="18"/>
        <v>0</v>
      </c>
      <c r="EA51" s="13">
        <f t="shared" si="19"/>
        <v>0</v>
      </c>
      <c r="EB51" s="13">
        <f t="shared" si="20"/>
        <v>0</v>
      </c>
      <c r="EC51" s="13">
        <f t="shared" si="21"/>
        <v>0</v>
      </c>
      <c r="ED51" s="13">
        <f t="shared" si="22"/>
        <v>0</v>
      </c>
      <c r="EE51" s="58" t="e">
        <f>DH51*100/('кол-во часов'!#REF!*18)</f>
        <v>#REF!</v>
      </c>
      <c r="EF51" s="58" t="e">
        <f>DI51*100/('кол-во часов'!#REF!*18)</f>
        <v>#REF!</v>
      </c>
      <c r="EG51" s="58" t="e">
        <f>DJ51*100/('кол-во часов'!#REF!*17)</f>
        <v>#REF!</v>
      </c>
      <c r="EH51" s="58" t="e">
        <f>DK51*100/('кол-во часов'!#REF!*18)</f>
        <v>#REF!</v>
      </c>
      <c r="EI51" s="58" t="e">
        <f>DL51*100/('кол-во часов'!#REF!*18)</f>
        <v>#REF!</v>
      </c>
      <c r="EJ51" s="58" t="e">
        <f>DM51*100/('кол-во часов'!#REF!*18)</f>
        <v>#REF!</v>
      </c>
      <c r="EK51" s="58" t="e">
        <f>DN51*100/('кол-во часов'!#REF!*18)</f>
        <v>#REF!</v>
      </c>
      <c r="EL51" s="58" t="e">
        <f>DO51*100/('кол-во часов'!#REF!*18)</f>
        <v>#REF!</v>
      </c>
      <c r="EM51" s="58" t="e">
        <f>DP51*100/('кол-во часов'!#REF!*18)</f>
        <v>#REF!</v>
      </c>
      <c r="EN51" s="58" t="e">
        <f>DQ51*100/('кол-во часов'!#REF!*18)</f>
        <v>#REF!</v>
      </c>
      <c r="EO51" s="58" t="e">
        <f>DR51*100/('кол-во часов'!#REF!*18)</f>
        <v>#REF!</v>
      </c>
      <c r="EP51" s="58" t="e">
        <f>DS51*100/('кол-во часов'!#REF!*18)</f>
        <v>#REF!</v>
      </c>
      <c r="EQ51" s="58" t="e">
        <f>DT51*100/('кол-во часов'!#REF!*18)</f>
        <v>#REF!</v>
      </c>
      <c r="ER51" s="58" t="e">
        <f>DU51*100/('кол-во часов'!#REF!*18)</f>
        <v>#REF!</v>
      </c>
      <c r="ES51" s="58" t="e">
        <f>DV51*100/('кол-во часов'!#REF!*18)</f>
        <v>#REF!</v>
      </c>
      <c r="ET51" s="58" t="e">
        <f>DW51*100/('кол-во часов'!#REF!*18)</f>
        <v>#REF!</v>
      </c>
      <c r="EU51" s="58" t="e">
        <f>DX51*100/('кол-во часов'!#REF!*18)</f>
        <v>#REF!</v>
      </c>
      <c r="EV51" s="58" t="e">
        <f>DY51*100/('кол-во часов'!#REF!*18)</f>
        <v>#REF!</v>
      </c>
      <c r="EW51" s="58" t="e">
        <f>DZ51*100/('кол-во часов'!#REF!*18)</f>
        <v>#REF!</v>
      </c>
      <c r="EX51" s="58" t="e">
        <f>EA51*100/('кол-во часов'!#REF!*18)</f>
        <v>#REF!</v>
      </c>
      <c r="EY51" s="58" t="e">
        <f>EB51*100/('кол-во часов'!#REF!*18)</f>
        <v>#REF!</v>
      </c>
      <c r="EZ51" s="58" t="e">
        <f>EC51*100/('кол-во часов'!#REF!*18)</f>
        <v>#REF!</v>
      </c>
      <c r="FA51" s="58" t="e">
        <f>ED51*100/('кол-во часов'!#REF!*18)</f>
        <v>#REF!</v>
      </c>
    </row>
    <row r="52" spans="1:157" ht="18" customHeight="1" x14ac:dyDescent="0.25">
      <c r="B52" s="5"/>
      <c r="D52" s="44" t="s">
        <v>51</v>
      </c>
      <c r="E52" s="28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 t="s">
        <v>104</v>
      </c>
      <c r="W52" s="10"/>
      <c r="X52" s="10"/>
      <c r="Y52" s="10"/>
      <c r="Z52" s="10"/>
      <c r="AA52" s="10"/>
      <c r="AB52" s="10" t="s">
        <v>100</v>
      </c>
      <c r="AC52" s="10"/>
      <c r="AD52" s="10"/>
      <c r="AE52" s="18"/>
      <c r="AF52" s="10"/>
      <c r="AG52" s="10" t="s">
        <v>118</v>
      </c>
      <c r="AH52" s="10"/>
      <c r="AI52" s="10"/>
      <c r="AJ52" s="10"/>
      <c r="AK52" s="10"/>
      <c r="AL52" s="10" t="s">
        <v>109</v>
      </c>
      <c r="AM52" s="10"/>
      <c r="AN52" s="10" t="s">
        <v>104</v>
      </c>
      <c r="AO52" s="10"/>
      <c r="AP52" s="10" t="s">
        <v>105</v>
      </c>
      <c r="AQ52" s="10"/>
      <c r="AR52" s="10" t="s">
        <v>118</v>
      </c>
      <c r="AS52" s="10"/>
      <c r="AT52" s="10" t="s">
        <v>100</v>
      </c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 t="s">
        <v>100</v>
      </c>
      <c r="BF52" s="10"/>
      <c r="BG52" s="10" t="s">
        <v>105</v>
      </c>
      <c r="BH52" s="10"/>
      <c r="BI52" s="10"/>
      <c r="BJ52" s="10"/>
      <c r="BK52" s="10"/>
      <c r="BL52" s="10"/>
      <c r="BM52" s="10" t="s">
        <v>104</v>
      </c>
      <c r="BN52" s="10"/>
      <c r="BO52" s="10"/>
      <c r="BP52" s="10"/>
      <c r="BQ52" s="10"/>
      <c r="BR52" s="10"/>
      <c r="BS52" s="10"/>
      <c r="BT52" s="10" t="s">
        <v>105</v>
      </c>
      <c r="BU52" s="10"/>
      <c r="BV52" s="10"/>
      <c r="BW52" s="10"/>
      <c r="BX52" s="10" t="s">
        <v>100</v>
      </c>
      <c r="BY52" s="10"/>
      <c r="BZ52" s="10"/>
      <c r="CA52" s="10"/>
      <c r="CB52" s="10"/>
      <c r="CC52" s="10"/>
      <c r="CD52" s="10"/>
      <c r="CE52" s="10" t="s">
        <v>118</v>
      </c>
      <c r="CF52" s="10"/>
      <c r="CG52" s="10" t="s">
        <v>109</v>
      </c>
      <c r="CH52" s="10"/>
      <c r="CI52" s="10"/>
      <c r="CJ52" s="10"/>
      <c r="CK52" s="10"/>
      <c r="CL52" s="18"/>
      <c r="CM52" s="10"/>
      <c r="CN52" s="10"/>
      <c r="CO52" s="18"/>
      <c r="CP52" s="10"/>
      <c r="CQ52" s="10"/>
      <c r="CR52" s="10"/>
      <c r="CS52" s="10"/>
      <c r="CT52" s="10"/>
      <c r="CU52" s="10"/>
      <c r="CV52" s="10" t="s">
        <v>100</v>
      </c>
      <c r="CW52" s="10"/>
      <c r="CX52" s="10" t="s">
        <v>118</v>
      </c>
      <c r="CY52" s="10" t="s">
        <v>105</v>
      </c>
      <c r="CZ52" s="10"/>
      <c r="DA52" s="10" t="s">
        <v>104</v>
      </c>
      <c r="DB52" s="10"/>
      <c r="DC52" s="10"/>
      <c r="DD52" s="10"/>
      <c r="DE52" s="10"/>
      <c r="DF52" s="10"/>
      <c r="DG52" s="10"/>
      <c r="DH52" s="13">
        <f t="shared" si="0"/>
        <v>5</v>
      </c>
      <c r="DI52" s="16">
        <f t="shared" si="1"/>
        <v>4</v>
      </c>
      <c r="DJ52" s="13">
        <f t="shared" si="2"/>
        <v>0</v>
      </c>
      <c r="DK52" s="13">
        <f t="shared" si="3"/>
        <v>0</v>
      </c>
      <c r="DL52" s="13">
        <f t="shared" si="4"/>
        <v>0</v>
      </c>
      <c r="DM52" s="13">
        <f t="shared" si="5"/>
        <v>0</v>
      </c>
      <c r="DN52" s="13">
        <f t="shared" si="6"/>
        <v>0</v>
      </c>
      <c r="DO52" s="13">
        <f t="shared" si="7"/>
        <v>0</v>
      </c>
      <c r="DP52" s="13">
        <f t="shared" si="8"/>
        <v>0</v>
      </c>
      <c r="DQ52" s="13">
        <f t="shared" si="9"/>
        <v>4</v>
      </c>
      <c r="DR52" s="13">
        <f t="shared" si="10"/>
        <v>0</v>
      </c>
      <c r="DS52" s="13">
        <f t="shared" si="11"/>
        <v>4</v>
      </c>
      <c r="DT52" s="13">
        <f t="shared" si="12"/>
        <v>2</v>
      </c>
      <c r="DU52" s="13">
        <f t="shared" si="13"/>
        <v>0</v>
      </c>
      <c r="DV52" s="13">
        <f t="shared" si="14"/>
        <v>0</v>
      </c>
      <c r="DW52" s="13">
        <f t="shared" si="15"/>
        <v>0</v>
      </c>
      <c r="DX52" s="13">
        <f t="shared" si="16"/>
        <v>0</v>
      </c>
      <c r="DY52" s="13">
        <f t="shared" si="17"/>
        <v>0</v>
      </c>
      <c r="DZ52" s="13">
        <f t="shared" si="18"/>
        <v>0</v>
      </c>
      <c r="EA52" s="13">
        <f t="shared" si="19"/>
        <v>0</v>
      </c>
      <c r="EB52" s="13">
        <f t="shared" si="20"/>
        <v>0</v>
      </c>
      <c r="EC52" s="13">
        <f t="shared" si="21"/>
        <v>0</v>
      </c>
      <c r="ED52" s="13">
        <f t="shared" si="22"/>
        <v>0</v>
      </c>
      <c r="EE52" s="58" t="e">
        <f>DH52*100/('кол-во часов'!B56*18)</f>
        <v>#DIV/0!</v>
      </c>
      <c r="EF52" s="58" t="e">
        <f>DI52*100/('кол-во часов'!C56*18)</f>
        <v>#DIV/0!</v>
      </c>
      <c r="EG52" s="58" t="e">
        <f>DJ52*100/('кол-во часов'!D56*17)</f>
        <v>#DIV/0!</v>
      </c>
      <c r="EH52" s="58" t="e">
        <f>DK52*100/('кол-во часов'!E56*18)</f>
        <v>#DIV/0!</v>
      </c>
      <c r="EI52" s="58" t="e">
        <f>DL52*100/('кол-во часов'!F56*18)</f>
        <v>#DIV/0!</v>
      </c>
      <c r="EJ52" s="58" t="e">
        <f>DM52*100/('кол-во часов'!G56*18)</f>
        <v>#DIV/0!</v>
      </c>
      <c r="EK52" s="58" t="e">
        <f>DN52*100/('кол-во часов'!H56*18)</f>
        <v>#DIV/0!</v>
      </c>
      <c r="EL52" s="58" t="e">
        <f>DO52*100/('кол-во часов'!I56*18)</f>
        <v>#DIV/0!</v>
      </c>
      <c r="EM52" s="58" t="e">
        <f>DP52*100/('кол-во часов'!J56*18)</f>
        <v>#DIV/0!</v>
      </c>
      <c r="EN52" s="58" t="e">
        <f>DQ52*100/('кол-во часов'!K56*18)</f>
        <v>#DIV/0!</v>
      </c>
      <c r="EO52" s="58" t="e">
        <f>DR52*100/('кол-во часов'!L56*18)</f>
        <v>#DIV/0!</v>
      </c>
      <c r="EP52" s="58" t="e">
        <f>DS52*100/('кол-во часов'!M56*18)</f>
        <v>#DIV/0!</v>
      </c>
      <c r="EQ52" s="58" t="e">
        <f>DT52*100/('кол-во часов'!N56*18)</f>
        <v>#DIV/0!</v>
      </c>
      <c r="ER52" s="58" t="e">
        <f>DU52*100/('кол-во часов'!O56*18)</f>
        <v>#DIV/0!</v>
      </c>
      <c r="ES52" s="58" t="e">
        <f>DV52*100/('кол-во часов'!P56*18)</f>
        <v>#DIV/0!</v>
      </c>
      <c r="ET52" s="58" t="e">
        <f>DW52*100/('кол-во часов'!Q56*18)</f>
        <v>#DIV/0!</v>
      </c>
      <c r="EU52" s="58" t="e">
        <f>DX52*100/('кол-во часов'!R56*18)</f>
        <v>#DIV/0!</v>
      </c>
      <c r="EV52" s="58" t="e">
        <f>DY52*100/('кол-во часов'!S56*18)</f>
        <v>#DIV/0!</v>
      </c>
      <c r="EW52" s="58" t="e">
        <f>DZ52*100/('кол-во часов'!T56*18)</f>
        <v>#DIV/0!</v>
      </c>
      <c r="EX52" s="58" t="e">
        <f>EA52*100/('кол-во часов'!U56*18)</f>
        <v>#DIV/0!</v>
      </c>
      <c r="EY52" s="58" t="e">
        <f>EB52*100/('кол-во часов'!V56*18)</f>
        <v>#DIV/0!</v>
      </c>
      <c r="EZ52" s="58" t="e">
        <f>EC52*100/('кол-во часов'!W56*18)</f>
        <v>#DIV/0!</v>
      </c>
      <c r="FA52" s="58" t="e">
        <f>ED52*100/('кол-во часов'!X56*18)</f>
        <v>#DIV/0!</v>
      </c>
    </row>
    <row r="53" spans="1:157" ht="18" customHeight="1" x14ac:dyDescent="0.25">
      <c r="B53" s="5"/>
      <c r="D53" s="44" t="s">
        <v>52</v>
      </c>
      <c r="E53" s="28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 t="s">
        <v>100</v>
      </c>
      <c r="Q53" s="10"/>
      <c r="R53" s="10"/>
      <c r="S53" s="10"/>
      <c r="T53" s="10"/>
      <c r="U53" s="10"/>
      <c r="V53" s="10" t="s">
        <v>104</v>
      </c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 t="s">
        <v>118</v>
      </c>
      <c r="AH53" s="10"/>
      <c r="AI53" s="10"/>
      <c r="AJ53" s="10"/>
      <c r="AK53" s="10"/>
      <c r="AL53" s="10" t="s">
        <v>104</v>
      </c>
      <c r="AM53" s="10"/>
      <c r="AN53" s="10" t="s">
        <v>109</v>
      </c>
      <c r="AO53" s="10"/>
      <c r="AP53" s="18" t="s">
        <v>105</v>
      </c>
      <c r="AQ53" s="10"/>
      <c r="AR53" s="10" t="s">
        <v>118</v>
      </c>
      <c r="AS53" s="10"/>
      <c r="AT53" s="10" t="s">
        <v>100</v>
      </c>
      <c r="AU53" s="10"/>
      <c r="AV53" s="10"/>
      <c r="AW53" s="10"/>
      <c r="AX53" s="10"/>
      <c r="AY53" s="10"/>
      <c r="AZ53" s="10"/>
      <c r="BA53" s="10"/>
      <c r="BB53" s="10"/>
      <c r="BC53" s="10"/>
      <c r="BD53" s="10" t="s">
        <v>100</v>
      </c>
      <c r="BE53" s="10"/>
      <c r="BF53" s="10"/>
      <c r="BG53" s="10" t="s">
        <v>105</v>
      </c>
      <c r="BH53" s="10"/>
      <c r="BI53" s="10"/>
      <c r="BJ53" s="10"/>
      <c r="BK53" s="10"/>
      <c r="BL53" s="10"/>
      <c r="BM53" s="10" t="s">
        <v>104</v>
      </c>
      <c r="BN53" s="10"/>
      <c r="BO53" s="10"/>
      <c r="BP53" s="10"/>
      <c r="BQ53" s="10"/>
      <c r="BR53" s="10"/>
      <c r="BS53" s="10"/>
      <c r="BT53" s="10" t="s">
        <v>105</v>
      </c>
      <c r="BU53" s="10"/>
      <c r="BV53" s="10"/>
      <c r="BW53" s="10"/>
      <c r="BX53" s="10" t="s">
        <v>100</v>
      </c>
      <c r="BY53" s="10"/>
      <c r="BZ53" s="10"/>
      <c r="CA53" s="10"/>
      <c r="CB53" s="10"/>
      <c r="CC53" s="10"/>
      <c r="CD53" s="10"/>
      <c r="CE53" s="10" t="s">
        <v>118</v>
      </c>
      <c r="CF53" s="10"/>
      <c r="CG53" s="10" t="s">
        <v>109</v>
      </c>
      <c r="CH53" s="10"/>
      <c r="CI53" s="10"/>
      <c r="CJ53" s="10"/>
      <c r="CK53" s="10"/>
      <c r="CL53" s="18"/>
      <c r="CM53" s="10"/>
      <c r="CN53" s="10"/>
      <c r="CO53" s="10"/>
      <c r="CP53" s="10"/>
      <c r="CQ53" s="10"/>
      <c r="CR53" s="10"/>
      <c r="CS53" s="10"/>
      <c r="CT53" s="10"/>
      <c r="CU53" s="10"/>
      <c r="CV53" s="10" t="s">
        <v>100</v>
      </c>
      <c r="CW53" s="10"/>
      <c r="CX53" s="10" t="s">
        <v>118</v>
      </c>
      <c r="CY53" s="10" t="s">
        <v>105</v>
      </c>
      <c r="CZ53" s="10"/>
      <c r="DA53" s="10" t="s">
        <v>104</v>
      </c>
      <c r="DB53" s="10"/>
      <c r="DC53" s="10"/>
      <c r="DD53" s="10"/>
      <c r="DE53" s="10"/>
      <c r="DF53" s="10"/>
      <c r="DG53" s="10"/>
      <c r="DH53" s="13">
        <f t="shared" si="0"/>
        <v>5</v>
      </c>
      <c r="DI53" s="16">
        <f t="shared" si="1"/>
        <v>4</v>
      </c>
      <c r="DJ53" s="13">
        <f t="shared" si="2"/>
        <v>0</v>
      </c>
      <c r="DK53" s="13">
        <f t="shared" si="3"/>
        <v>0</v>
      </c>
      <c r="DL53" s="13">
        <f t="shared" si="4"/>
        <v>0</v>
      </c>
      <c r="DM53" s="13">
        <f t="shared" si="5"/>
        <v>0</v>
      </c>
      <c r="DN53" s="13">
        <f t="shared" si="6"/>
        <v>0</v>
      </c>
      <c r="DO53" s="13">
        <f t="shared" si="7"/>
        <v>0</v>
      </c>
      <c r="DP53" s="13">
        <f t="shared" si="8"/>
        <v>0</v>
      </c>
      <c r="DQ53" s="13">
        <f t="shared" si="9"/>
        <v>4</v>
      </c>
      <c r="DR53" s="13">
        <f t="shared" si="10"/>
        <v>0</v>
      </c>
      <c r="DS53" s="13">
        <f t="shared" si="11"/>
        <v>4</v>
      </c>
      <c r="DT53" s="13">
        <f t="shared" si="12"/>
        <v>2</v>
      </c>
      <c r="DU53" s="13">
        <f t="shared" si="13"/>
        <v>0</v>
      </c>
      <c r="DV53" s="13">
        <f t="shared" si="14"/>
        <v>0</v>
      </c>
      <c r="DW53" s="13">
        <f t="shared" si="15"/>
        <v>0</v>
      </c>
      <c r="DX53" s="13">
        <f t="shared" si="16"/>
        <v>0</v>
      </c>
      <c r="DY53" s="13">
        <f t="shared" si="17"/>
        <v>0</v>
      </c>
      <c r="DZ53" s="13">
        <f t="shared" si="18"/>
        <v>0</v>
      </c>
      <c r="EA53" s="13">
        <f t="shared" si="19"/>
        <v>0</v>
      </c>
      <c r="EB53" s="13">
        <f t="shared" si="20"/>
        <v>0</v>
      </c>
      <c r="EC53" s="13">
        <f t="shared" si="21"/>
        <v>0</v>
      </c>
      <c r="ED53" s="13">
        <f t="shared" si="22"/>
        <v>0</v>
      </c>
      <c r="EE53" s="58" t="e">
        <f>DH53*100/('кол-во часов'!B57*18)</f>
        <v>#DIV/0!</v>
      </c>
      <c r="EF53" s="58" t="e">
        <f>DI53*100/('кол-во часов'!C57*18)</f>
        <v>#DIV/0!</v>
      </c>
      <c r="EG53" s="58" t="e">
        <f>DJ53*100/('кол-во часов'!D57*17)</f>
        <v>#DIV/0!</v>
      </c>
      <c r="EH53" s="58" t="e">
        <f>DK53*100/('кол-во часов'!E57*18)</f>
        <v>#DIV/0!</v>
      </c>
      <c r="EI53" s="58" t="e">
        <f>DL53*100/('кол-во часов'!F57*18)</f>
        <v>#DIV/0!</v>
      </c>
      <c r="EJ53" s="58" t="e">
        <f>DM53*100/('кол-во часов'!G57*18)</f>
        <v>#DIV/0!</v>
      </c>
      <c r="EK53" s="58" t="e">
        <f>DN53*100/('кол-во часов'!H57*18)</f>
        <v>#DIV/0!</v>
      </c>
      <c r="EL53" s="58" t="e">
        <f>DO53*100/('кол-во часов'!I57*18)</f>
        <v>#DIV/0!</v>
      </c>
      <c r="EM53" s="58" t="e">
        <f>DP53*100/('кол-во часов'!J57*18)</f>
        <v>#DIV/0!</v>
      </c>
      <c r="EN53" s="58" t="e">
        <f>DQ53*100/('кол-во часов'!K57*18)</f>
        <v>#DIV/0!</v>
      </c>
      <c r="EO53" s="58" t="e">
        <f>DR53*100/('кол-во часов'!L57*18)</f>
        <v>#DIV/0!</v>
      </c>
      <c r="EP53" s="58" t="e">
        <f>DS53*100/('кол-во часов'!M57*18)</f>
        <v>#DIV/0!</v>
      </c>
      <c r="EQ53" s="58" t="e">
        <f>DT53*100/('кол-во часов'!N57*18)</f>
        <v>#DIV/0!</v>
      </c>
      <c r="ER53" s="58" t="e">
        <f>DU53*100/('кол-во часов'!O57*18)</f>
        <v>#DIV/0!</v>
      </c>
      <c r="ES53" s="58" t="e">
        <f>DV53*100/('кол-во часов'!P57*18)</f>
        <v>#DIV/0!</v>
      </c>
      <c r="ET53" s="58" t="e">
        <f>DW53*100/('кол-во часов'!Q57*18)</f>
        <v>#DIV/0!</v>
      </c>
      <c r="EU53" s="58" t="e">
        <f>DX53*100/('кол-во часов'!R57*18)</f>
        <v>#DIV/0!</v>
      </c>
      <c r="EV53" s="58" t="e">
        <f>DY53*100/('кол-во часов'!S57*18)</f>
        <v>#DIV/0!</v>
      </c>
      <c r="EW53" s="58" t="e">
        <f>DZ53*100/('кол-во часов'!T57*18)</f>
        <v>#DIV/0!</v>
      </c>
      <c r="EX53" s="58" t="e">
        <f>EA53*100/('кол-во часов'!U57*18)</f>
        <v>#DIV/0!</v>
      </c>
      <c r="EY53" s="58" t="e">
        <f>EB53*100/('кол-во часов'!V57*18)</f>
        <v>#DIV/0!</v>
      </c>
      <c r="EZ53" s="58" t="e">
        <f>EC53*100/('кол-во часов'!W57*18)</f>
        <v>#DIV/0!</v>
      </c>
      <c r="FA53" s="58" t="e">
        <f>ED53*100/('кол-во часов'!X57*18)</f>
        <v>#DIV/0!</v>
      </c>
    </row>
    <row r="54" spans="1:157" ht="18" customHeight="1" x14ac:dyDescent="0.25">
      <c r="B54" s="5"/>
      <c r="D54" s="44" t="s">
        <v>53</v>
      </c>
      <c r="E54" s="28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 t="s">
        <v>104</v>
      </c>
      <c r="W54" s="10"/>
      <c r="X54" s="10"/>
      <c r="Y54" s="10"/>
      <c r="Z54" s="10"/>
      <c r="AA54" s="10" t="s">
        <v>100</v>
      </c>
      <c r="AB54" s="10"/>
      <c r="AC54" s="10"/>
      <c r="AD54" s="10"/>
      <c r="AE54" s="10"/>
      <c r="AF54" s="10"/>
      <c r="AG54" s="10" t="s">
        <v>118</v>
      </c>
      <c r="AH54" s="10"/>
      <c r="AI54" s="10"/>
      <c r="AJ54" s="10"/>
      <c r="AK54" s="10"/>
      <c r="AL54" s="10" t="s">
        <v>109</v>
      </c>
      <c r="AM54" s="10"/>
      <c r="AN54" s="10" t="s">
        <v>104</v>
      </c>
      <c r="AO54" s="10"/>
      <c r="AP54" s="10" t="s">
        <v>105</v>
      </c>
      <c r="AQ54" s="10"/>
      <c r="AR54" s="10" t="s">
        <v>118</v>
      </c>
      <c r="AS54" s="10"/>
      <c r="AT54" s="10" t="s">
        <v>100</v>
      </c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 t="s">
        <v>100</v>
      </c>
      <c r="BF54" s="10"/>
      <c r="BG54" s="10" t="s">
        <v>105</v>
      </c>
      <c r="BH54" s="10"/>
      <c r="BI54" s="10"/>
      <c r="BJ54" s="10"/>
      <c r="BK54" s="10"/>
      <c r="BL54" s="10"/>
      <c r="BM54" s="10" t="s">
        <v>104</v>
      </c>
      <c r="BN54" s="10"/>
      <c r="BO54" s="10"/>
      <c r="BP54" s="10"/>
      <c r="BQ54" s="10"/>
      <c r="BR54" s="10"/>
      <c r="BS54" s="10"/>
      <c r="BT54" s="10" t="s">
        <v>105</v>
      </c>
      <c r="BU54" s="10"/>
      <c r="BV54" s="10"/>
      <c r="BW54" s="10"/>
      <c r="BX54" s="10" t="s">
        <v>100</v>
      </c>
      <c r="BY54" s="10"/>
      <c r="BZ54" s="10"/>
      <c r="CA54" s="10"/>
      <c r="CB54" s="10"/>
      <c r="CC54" s="10"/>
      <c r="CD54" s="10"/>
      <c r="CE54" s="10" t="s">
        <v>118</v>
      </c>
      <c r="CF54" s="10"/>
      <c r="CG54" s="10" t="s">
        <v>109</v>
      </c>
      <c r="CH54" s="10"/>
      <c r="CI54" s="10"/>
      <c r="CJ54" s="10"/>
      <c r="CK54" s="10"/>
      <c r="CL54" s="18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 t="s">
        <v>100</v>
      </c>
      <c r="CX54" s="10" t="s">
        <v>118</v>
      </c>
      <c r="CY54" s="10" t="s">
        <v>105</v>
      </c>
      <c r="CZ54" s="10"/>
      <c r="DA54" s="10" t="s">
        <v>104</v>
      </c>
      <c r="DB54" s="10"/>
      <c r="DC54" s="10"/>
      <c r="DD54" s="10"/>
      <c r="DE54" s="10"/>
      <c r="DF54" s="10"/>
      <c r="DG54" s="10"/>
      <c r="DH54" s="13">
        <f t="shared" si="0"/>
        <v>5</v>
      </c>
      <c r="DI54" s="16">
        <f t="shared" si="1"/>
        <v>4</v>
      </c>
      <c r="DJ54" s="13">
        <f t="shared" si="2"/>
        <v>0</v>
      </c>
      <c r="DK54" s="13">
        <f t="shared" si="3"/>
        <v>0</v>
      </c>
      <c r="DL54" s="13">
        <f t="shared" si="4"/>
        <v>0</v>
      </c>
      <c r="DM54" s="13">
        <f t="shared" si="5"/>
        <v>0</v>
      </c>
      <c r="DN54" s="13">
        <f t="shared" si="6"/>
        <v>0</v>
      </c>
      <c r="DO54" s="13">
        <f t="shared" si="7"/>
        <v>0</v>
      </c>
      <c r="DP54" s="13">
        <f t="shared" si="8"/>
        <v>0</v>
      </c>
      <c r="DQ54" s="13">
        <f t="shared" si="9"/>
        <v>4</v>
      </c>
      <c r="DR54" s="13">
        <f t="shared" si="10"/>
        <v>0</v>
      </c>
      <c r="DS54" s="13">
        <f t="shared" si="11"/>
        <v>4</v>
      </c>
      <c r="DT54" s="13">
        <f t="shared" si="12"/>
        <v>2</v>
      </c>
      <c r="DU54" s="13">
        <f t="shared" si="13"/>
        <v>0</v>
      </c>
      <c r="DV54" s="13">
        <f t="shared" si="14"/>
        <v>0</v>
      </c>
      <c r="DW54" s="13">
        <f t="shared" si="15"/>
        <v>0</v>
      </c>
      <c r="DX54" s="13">
        <f t="shared" si="16"/>
        <v>0</v>
      </c>
      <c r="DY54" s="13">
        <f t="shared" si="17"/>
        <v>0</v>
      </c>
      <c r="DZ54" s="13">
        <f t="shared" si="18"/>
        <v>0</v>
      </c>
      <c r="EA54" s="13">
        <f t="shared" si="19"/>
        <v>0</v>
      </c>
      <c r="EB54" s="13">
        <f t="shared" si="20"/>
        <v>0</v>
      </c>
      <c r="EC54" s="13">
        <f t="shared" si="21"/>
        <v>0</v>
      </c>
      <c r="ED54" s="13">
        <f t="shared" si="22"/>
        <v>0</v>
      </c>
      <c r="EE54" s="58" t="e">
        <f>DH54*100/('кол-во часов'!#REF!*18)</f>
        <v>#REF!</v>
      </c>
      <c r="EF54" s="58" t="e">
        <f>DI54*100/('кол-во часов'!#REF!*18)</f>
        <v>#REF!</v>
      </c>
      <c r="EG54" s="58" t="e">
        <f>DJ54*100/('кол-во часов'!#REF!*17)</f>
        <v>#REF!</v>
      </c>
      <c r="EH54" s="58" t="e">
        <f>DK54*100/('кол-во часов'!#REF!*18)</f>
        <v>#REF!</v>
      </c>
      <c r="EI54" s="58" t="e">
        <f>DL54*100/('кол-во часов'!#REF!*18)</f>
        <v>#REF!</v>
      </c>
      <c r="EJ54" s="58" t="e">
        <f>DM54*100/('кол-во часов'!#REF!*18)</f>
        <v>#REF!</v>
      </c>
      <c r="EK54" s="58" t="e">
        <f>DN54*100/('кол-во часов'!#REF!*18)</f>
        <v>#REF!</v>
      </c>
      <c r="EL54" s="58" t="e">
        <f>DO54*100/('кол-во часов'!#REF!*18)</f>
        <v>#REF!</v>
      </c>
      <c r="EM54" s="58" t="e">
        <f>DP54*100/('кол-во часов'!#REF!*18)</f>
        <v>#REF!</v>
      </c>
      <c r="EN54" s="58" t="e">
        <f>DQ54*100/('кол-во часов'!#REF!*18)</f>
        <v>#REF!</v>
      </c>
      <c r="EO54" s="58" t="e">
        <f>DR54*100/('кол-во часов'!#REF!*18)</f>
        <v>#REF!</v>
      </c>
      <c r="EP54" s="58" t="e">
        <f>DS54*100/('кол-во часов'!#REF!*18)</f>
        <v>#REF!</v>
      </c>
      <c r="EQ54" s="58" t="e">
        <f>DT54*100/('кол-во часов'!#REF!*18)</f>
        <v>#REF!</v>
      </c>
      <c r="ER54" s="58" t="e">
        <f>DU54*100/('кол-во часов'!#REF!*18)</f>
        <v>#REF!</v>
      </c>
      <c r="ES54" s="58" t="e">
        <f>DV54*100/('кол-во часов'!#REF!*18)</f>
        <v>#REF!</v>
      </c>
      <c r="ET54" s="58" t="e">
        <f>DW54*100/('кол-во часов'!#REF!*18)</f>
        <v>#REF!</v>
      </c>
      <c r="EU54" s="58" t="e">
        <f>DX54*100/('кол-во часов'!#REF!*18)</f>
        <v>#REF!</v>
      </c>
      <c r="EV54" s="58" t="e">
        <f>DY54*100/('кол-во часов'!#REF!*18)</f>
        <v>#REF!</v>
      </c>
      <c r="EW54" s="58" t="e">
        <f>DZ54*100/('кол-во часов'!#REF!*18)</f>
        <v>#REF!</v>
      </c>
      <c r="EX54" s="58" t="e">
        <f>EA54*100/('кол-во часов'!#REF!*18)</f>
        <v>#REF!</v>
      </c>
      <c r="EY54" s="58" t="e">
        <f>EB54*100/('кол-во часов'!#REF!*18)</f>
        <v>#REF!</v>
      </c>
      <c r="EZ54" s="58" t="e">
        <f>EC54*100/('кол-во часов'!#REF!*18)</f>
        <v>#REF!</v>
      </c>
      <c r="FA54" s="58" t="e">
        <f>ED54*100/('кол-во часов'!#REF!*18)</f>
        <v>#REF!</v>
      </c>
    </row>
    <row r="55" spans="1:157" ht="18" customHeight="1" x14ac:dyDescent="0.25">
      <c r="B55" s="5"/>
      <c r="D55" s="44" t="s">
        <v>84</v>
      </c>
      <c r="E55" s="2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 t="s">
        <v>100</v>
      </c>
      <c r="Q55" s="10"/>
      <c r="R55" s="10"/>
      <c r="S55" s="10"/>
      <c r="T55" s="10"/>
      <c r="U55" s="10"/>
      <c r="V55" s="10" t="s">
        <v>104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 t="s">
        <v>118</v>
      </c>
      <c r="AH55" s="10"/>
      <c r="AI55" s="10"/>
      <c r="AJ55" s="10"/>
      <c r="AK55" s="10" t="s">
        <v>104</v>
      </c>
      <c r="AL55" s="10"/>
      <c r="AM55" s="10" t="s">
        <v>109</v>
      </c>
      <c r="AN55" s="10"/>
      <c r="AO55" s="10"/>
      <c r="AP55" s="10" t="s">
        <v>105</v>
      </c>
      <c r="AQ55" s="10"/>
      <c r="AR55" s="10" t="s">
        <v>118</v>
      </c>
      <c r="AS55" s="10"/>
      <c r="AT55" s="10" t="s">
        <v>100</v>
      </c>
      <c r="AU55" s="10"/>
      <c r="AV55" s="10"/>
      <c r="AW55" s="10"/>
      <c r="AX55" s="10"/>
      <c r="AY55" s="10"/>
      <c r="AZ55" s="10"/>
      <c r="BA55" s="10"/>
      <c r="BB55" s="10"/>
      <c r="BC55" s="10"/>
      <c r="BD55" s="10" t="s">
        <v>100</v>
      </c>
      <c r="BE55" s="10"/>
      <c r="BF55" s="10"/>
      <c r="BG55" s="10" t="s">
        <v>105</v>
      </c>
      <c r="BH55" s="10"/>
      <c r="BI55" s="10"/>
      <c r="BJ55" s="10"/>
      <c r="BK55" s="10"/>
      <c r="BL55" s="10"/>
      <c r="BM55" s="10" t="s">
        <v>104</v>
      </c>
      <c r="BN55" s="10"/>
      <c r="BO55" s="10"/>
      <c r="BP55" s="10"/>
      <c r="BQ55" s="10"/>
      <c r="BR55" s="10"/>
      <c r="BS55" s="10"/>
      <c r="BT55" s="10" t="s">
        <v>105</v>
      </c>
      <c r="BU55" s="10"/>
      <c r="BV55" s="10"/>
      <c r="BW55" s="10"/>
      <c r="BX55" s="10" t="s">
        <v>100</v>
      </c>
      <c r="BY55" s="10"/>
      <c r="BZ55" s="10"/>
      <c r="CA55" s="10"/>
      <c r="CB55" s="10"/>
      <c r="CC55" s="10"/>
      <c r="CD55" s="10"/>
      <c r="CE55" s="10" t="s">
        <v>118</v>
      </c>
      <c r="CF55" s="10"/>
      <c r="CG55" s="10" t="s">
        <v>109</v>
      </c>
      <c r="CH55" s="10"/>
      <c r="CI55" s="10"/>
      <c r="CJ55" s="10"/>
      <c r="CK55" s="10"/>
      <c r="CL55" s="18"/>
      <c r="CM55" s="10"/>
      <c r="CN55" s="10"/>
      <c r="CO55" s="10"/>
      <c r="CP55" s="10"/>
      <c r="CQ55" s="10"/>
      <c r="CR55" s="10"/>
      <c r="CS55" s="10"/>
      <c r="CT55" s="10"/>
      <c r="CU55" s="10"/>
      <c r="CV55" s="10" t="s">
        <v>100</v>
      </c>
      <c r="CW55" s="10"/>
      <c r="CX55" s="10" t="s">
        <v>118</v>
      </c>
      <c r="CY55" s="10" t="s">
        <v>105</v>
      </c>
      <c r="CZ55" s="10"/>
      <c r="DA55" s="10" t="s">
        <v>104</v>
      </c>
      <c r="DB55" s="10"/>
      <c r="DC55" s="10"/>
      <c r="DD55" s="10"/>
      <c r="DE55" s="10"/>
      <c r="DF55" s="10"/>
      <c r="DG55" s="10"/>
      <c r="DH55" s="13">
        <f t="shared" si="0"/>
        <v>5</v>
      </c>
      <c r="DI55" s="16">
        <f t="shared" si="1"/>
        <v>4</v>
      </c>
      <c r="DJ55" s="13">
        <f t="shared" si="2"/>
        <v>0</v>
      </c>
      <c r="DK55" s="13">
        <f t="shared" si="3"/>
        <v>0</v>
      </c>
      <c r="DL55" s="13">
        <f t="shared" si="4"/>
        <v>0</v>
      </c>
      <c r="DM55" s="13">
        <f t="shared" si="5"/>
        <v>0</v>
      </c>
      <c r="DN55" s="13">
        <f t="shared" si="6"/>
        <v>0</v>
      </c>
      <c r="DO55" s="13">
        <f t="shared" si="7"/>
        <v>0</v>
      </c>
      <c r="DP55" s="13">
        <f t="shared" si="8"/>
        <v>0</v>
      </c>
      <c r="DQ55" s="13">
        <f t="shared" si="9"/>
        <v>4</v>
      </c>
      <c r="DR55" s="13">
        <f t="shared" si="10"/>
        <v>0</v>
      </c>
      <c r="DS55" s="13">
        <f t="shared" si="11"/>
        <v>4</v>
      </c>
      <c r="DT55" s="13">
        <f t="shared" si="12"/>
        <v>2</v>
      </c>
      <c r="DU55" s="13">
        <f t="shared" si="13"/>
        <v>0</v>
      </c>
      <c r="DV55" s="13">
        <f t="shared" si="14"/>
        <v>0</v>
      </c>
      <c r="DW55" s="13">
        <f t="shared" si="15"/>
        <v>0</v>
      </c>
      <c r="DX55" s="13">
        <f t="shared" si="16"/>
        <v>0</v>
      </c>
      <c r="DY55" s="13">
        <f t="shared" si="17"/>
        <v>0</v>
      </c>
      <c r="DZ55" s="13">
        <f t="shared" si="18"/>
        <v>0</v>
      </c>
      <c r="EA55" s="13">
        <f t="shared" si="19"/>
        <v>0</v>
      </c>
      <c r="EB55" s="13">
        <f t="shared" si="20"/>
        <v>0</v>
      </c>
      <c r="EC55" s="13">
        <f t="shared" si="21"/>
        <v>0</v>
      </c>
      <c r="ED55" s="13">
        <f t="shared" si="22"/>
        <v>0</v>
      </c>
      <c r="EE55" s="58" t="e">
        <f>DH55*100/('кол-во часов'!#REF!*18)</f>
        <v>#REF!</v>
      </c>
      <c r="EF55" s="58" t="e">
        <f>DI55*100/('кол-во часов'!#REF!*18)</f>
        <v>#REF!</v>
      </c>
      <c r="EG55" s="58" t="e">
        <f>DJ55*100/('кол-во часов'!#REF!*17)</f>
        <v>#REF!</v>
      </c>
      <c r="EH55" s="58" t="e">
        <f>DK55*100/('кол-во часов'!#REF!*18)</f>
        <v>#REF!</v>
      </c>
      <c r="EI55" s="58" t="e">
        <f>DL55*100/('кол-во часов'!#REF!*18)</f>
        <v>#REF!</v>
      </c>
      <c r="EJ55" s="58" t="e">
        <f>DM55*100/('кол-во часов'!#REF!*18)</f>
        <v>#REF!</v>
      </c>
      <c r="EK55" s="58" t="e">
        <f>DN55*100/('кол-во часов'!#REF!*18)</f>
        <v>#REF!</v>
      </c>
      <c r="EL55" s="58" t="e">
        <f>DO55*100/('кол-во часов'!#REF!*18)</f>
        <v>#REF!</v>
      </c>
      <c r="EM55" s="58" t="e">
        <f>DP55*100/('кол-во часов'!#REF!*18)</f>
        <v>#REF!</v>
      </c>
      <c r="EN55" s="58" t="e">
        <f>DQ55*100/('кол-во часов'!#REF!*18)</f>
        <v>#REF!</v>
      </c>
      <c r="EO55" s="58" t="e">
        <f>DR55*100/('кол-во часов'!#REF!*18)</f>
        <v>#REF!</v>
      </c>
      <c r="EP55" s="58" t="e">
        <f>DS55*100/('кол-во часов'!#REF!*18)</f>
        <v>#REF!</v>
      </c>
      <c r="EQ55" s="58" t="e">
        <f>DT55*100/('кол-во часов'!#REF!*18)</f>
        <v>#REF!</v>
      </c>
      <c r="ER55" s="58" t="e">
        <f>DU55*100/('кол-во часов'!#REF!*18)</f>
        <v>#REF!</v>
      </c>
      <c r="ES55" s="58" t="e">
        <f>DV55*100/('кол-во часов'!#REF!*18)</f>
        <v>#REF!</v>
      </c>
      <c r="ET55" s="58" t="e">
        <f>DW55*100/('кол-во часов'!#REF!*18)</f>
        <v>#REF!</v>
      </c>
      <c r="EU55" s="58" t="e">
        <f>DX55*100/('кол-во часов'!#REF!*18)</f>
        <v>#REF!</v>
      </c>
      <c r="EV55" s="58" t="e">
        <f>DY55*100/('кол-во часов'!#REF!*18)</f>
        <v>#REF!</v>
      </c>
      <c r="EW55" s="58" t="e">
        <f>DZ55*100/('кол-во часов'!#REF!*18)</f>
        <v>#REF!</v>
      </c>
      <c r="EX55" s="58" t="e">
        <f>EA55*100/('кол-во часов'!#REF!*18)</f>
        <v>#REF!</v>
      </c>
      <c r="EY55" s="58" t="e">
        <f>EB55*100/('кол-во часов'!#REF!*18)</f>
        <v>#REF!</v>
      </c>
      <c r="EZ55" s="58" t="e">
        <f>EC55*100/('кол-во часов'!#REF!*18)</f>
        <v>#REF!</v>
      </c>
      <c r="FA55" s="58" t="e">
        <f>ED55*100/('кол-во часов'!#REF!*18)</f>
        <v>#REF!</v>
      </c>
    </row>
    <row r="56" spans="1:157" ht="18" customHeight="1" x14ac:dyDescent="0.25">
      <c r="B56" s="5"/>
      <c r="D56" s="44" t="s">
        <v>117</v>
      </c>
      <c r="E56" s="28"/>
      <c r="F56" s="10"/>
      <c r="G56" s="10"/>
      <c r="H56" s="10"/>
      <c r="I56" s="10"/>
      <c r="J56" s="10"/>
      <c r="K56" s="10"/>
      <c r="L56" s="10"/>
      <c r="M56" s="10"/>
      <c r="N56" s="10"/>
      <c r="O56" s="10" t="s">
        <v>100</v>
      </c>
      <c r="P56" s="10"/>
      <c r="Q56" s="10"/>
      <c r="R56" s="10"/>
      <c r="S56" s="10"/>
      <c r="T56" s="10"/>
      <c r="U56" s="10"/>
      <c r="V56" s="10" t="s">
        <v>104</v>
      </c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 t="s">
        <v>118</v>
      </c>
      <c r="AH56" s="10"/>
      <c r="AI56" s="10"/>
      <c r="AJ56" s="10"/>
      <c r="AK56" s="10" t="s">
        <v>104</v>
      </c>
      <c r="AL56" s="10"/>
      <c r="AM56" s="10" t="s">
        <v>109</v>
      </c>
      <c r="AN56" s="10"/>
      <c r="AO56" s="10"/>
      <c r="AP56" s="10" t="s">
        <v>105</v>
      </c>
      <c r="AQ56" s="10"/>
      <c r="AR56" s="10" t="s">
        <v>118</v>
      </c>
      <c r="AS56" s="10"/>
      <c r="AT56" s="10" t="s">
        <v>100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 t="s">
        <v>100</v>
      </c>
      <c r="BF56" s="10"/>
      <c r="BG56" s="10" t="s">
        <v>105</v>
      </c>
      <c r="BH56" s="10"/>
      <c r="BI56" s="10"/>
      <c r="BJ56" s="10"/>
      <c r="BK56" s="10"/>
      <c r="BL56" s="10"/>
      <c r="BM56" s="10" t="s">
        <v>104</v>
      </c>
      <c r="BN56" s="10"/>
      <c r="BO56" s="10"/>
      <c r="BP56" s="10"/>
      <c r="BQ56" s="10"/>
      <c r="BR56" s="10"/>
      <c r="BS56" s="10"/>
      <c r="BT56" s="10" t="s">
        <v>105</v>
      </c>
      <c r="BU56" s="10"/>
      <c r="BV56" s="10"/>
      <c r="BW56" s="10"/>
      <c r="BX56" s="10" t="s">
        <v>100</v>
      </c>
      <c r="BY56" s="10"/>
      <c r="BZ56" s="10"/>
      <c r="CA56" s="10"/>
      <c r="CB56" s="10"/>
      <c r="CC56" s="10"/>
      <c r="CD56" s="10"/>
      <c r="CE56" s="10" t="s">
        <v>118</v>
      </c>
      <c r="CF56" s="10"/>
      <c r="CG56" s="10" t="s">
        <v>109</v>
      </c>
      <c r="CH56" s="10"/>
      <c r="CI56" s="10"/>
      <c r="CJ56" s="10"/>
      <c r="CK56" s="10"/>
      <c r="CL56" s="18"/>
      <c r="CM56" s="10"/>
      <c r="CN56" s="10"/>
      <c r="CO56" s="10"/>
      <c r="CP56" s="10"/>
      <c r="CQ56" s="10"/>
      <c r="CR56" s="10"/>
      <c r="CS56" s="10"/>
      <c r="CT56" s="10"/>
      <c r="CU56" s="10"/>
      <c r="CV56" s="10" t="s">
        <v>100</v>
      </c>
      <c r="CW56" s="10"/>
      <c r="CX56" s="10" t="s">
        <v>118</v>
      </c>
      <c r="CY56" s="10" t="s">
        <v>105</v>
      </c>
      <c r="CZ56" s="10"/>
      <c r="DA56" s="10" t="s">
        <v>104</v>
      </c>
      <c r="DB56" s="10"/>
      <c r="DC56" s="10"/>
      <c r="DD56" s="10"/>
      <c r="DE56" s="10"/>
      <c r="DF56" s="10"/>
      <c r="DG56" s="10"/>
      <c r="DH56" s="13">
        <f t="shared" ref="DH56" si="161">COUNTIF(E56:DG56,"РУС")</f>
        <v>5</v>
      </c>
      <c r="DI56" s="16">
        <f t="shared" ref="DI56" si="162">COUNTIF(E56:DG56,"МАТ")</f>
        <v>4</v>
      </c>
      <c r="DJ56" s="13">
        <f t="shared" ref="DJ56" si="163">COUNTIF(E56:DG56,"АЛГ")</f>
        <v>0</v>
      </c>
      <c r="DK56" s="13">
        <f t="shared" ref="DK56" si="164">COUNTIF(E56:DG56,"ГЕМ")</f>
        <v>0</v>
      </c>
      <c r="DL56" s="13">
        <f t="shared" ref="DL56" si="165">COUNTIF(E56:DG56,"ВИС")</f>
        <v>0</v>
      </c>
      <c r="DM56" s="13">
        <f t="shared" ref="DM56" si="166">COUNTIF(E56:DG56,"БИО")</f>
        <v>0</v>
      </c>
      <c r="DN56" s="13">
        <f t="shared" ref="DN56" si="167">COUNTIF(E56:DG56,"ГЕО")</f>
        <v>0</v>
      </c>
      <c r="DO56" s="13">
        <f t="shared" ref="DO56" si="168">COUNTIF(E56:DG56,"ИНФ")</f>
        <v>0</v>
      </c>
      <c r="DP56" s="13">
        <f t="shared" ref="DP56" si="169">COUNTIF(E56:DG56,"ИСТ")</f>
        <v>0</v>
      </c>
      <c r="DQ56" s="13">
        <f t="shared" ref="DQ56" si="170">COUNTIF(E56:DG56,"ЛИТ")</f>
        <v>4</v>
      </c>
      <c r="DR56" s="13">
        <f t="shared" ref="DR56" si="171">COUNTIF(E56:DG56,"ОБЩ")</f>
        <v>0</v>
      </c>
      <c r="DS56" s="13">
        <f t="shared" ref="DS56" si="172">COUNTIF(E56:DG56,"ФИЗ")</f>
        <v>4</v>
      </c>
      <c r="DT56" s="13">
        <f t="shared" ref="DT56" si="173">COUNTIF(E56:DG56,"ХИМ")</f>
        <v>2</v>
      </c>
      <c r="DU56" s="13">
        <f t="shared" ref="DU56" si="174">COUNTIF(E56:DG56,"АНГ")</f>
        <v>0</v>
      </c>
      <c r="DV56" s="13">
        <f t="shared" ref="DV56" si="175">COUNTIF(E56:DG56,"НЕМ")</f>
        <v>0</v>
      </c>
      <c r="DW56" s="13">
        <f t="shared" ref="DW56" si="176">COUNTIF(E56:DG56,"ФРА")</f>
        <v>0</v>
      </c>
      <c r="DX56" s="13">
        <f t="shared" ref="DX56" si="177">COUNTIF(E56:DG56,"ОКР")</f>
        <v>0</v>
      </c>
      <c r="DY56" s="13">
        <f t="shared" ref="DY56" si="178">COUNTIF(E56:DG56,"ИЗО")</f>
        <v>0</v>
      </c>
      <c r="DZ56" s="13">
        <f t="shared" ref="DZ56" si="179">COUNTIF(E56:DG56,"КУБ")</f>
        <v>0</v>
      </c>
      <c r="EA56" s="13">
        <f t="shared" ref="EA56" si="180">COUNTIF(E56:DG56,"МУЗ")</f>
        <v>0</v>
      </c>
      <c r="EB56" s="13">
        <f t="shared" ref="EB56" si="181">COUNTIF(E56:DG56,"ОБЗ")</f>
        <v>0</v>
      </c>
      <c r="EC56" s="13">
        <f t="shared" ref="EC56" si="182">COUNTIF(E56:DG56,"ТЕХ")</f>
        <v>0</v>
      </c>
      <c r="ED56" s="13">
        <f t="shared" ref="ED56" si="183">COUNTIF(E56:DG56,"ФЗР")</f>
        <v>0</v>
      </c>
      <c r="EE56" s="58" t="e">
        <f>DH56*100/('кол-во часов'!B58*18)</f>
        <v>#DIV/0!</v>
      </c>
      <c r="EF56" s="58" t="e">
        <f>DI56*100/('кол-во часов'!C58*18)</f>
        <v>#DIV/0!</v>
      </c>
      <c r="EG56" s="58" t="e">
        <f>DJ56*100/('кол-во часов'!D58*17)</f>
        <v>#DIV/0!</v>
      </c>
      <c r="EH56" s="58" t="e">
        <f>DK56*100/('кол-во часов'!E58*18)</f>
        <v>#DIV/0!</v>
      </c>
      <c r="EI56" s="58" t="e">
        <f>DL56*100/('кол-во часов'!F58*18)</f>
        <v>#DIV/0!</v>
      </c>
      <c r="EJ56" s="58" t="e">
        <f>DM56*100/('кол-во часов'!G58*18)</f>
        <v>#DIV/0!</v>
      </c>
      <c r="EK56" s="58" t="e">
        <f>DN56*100/('кол-во часов'!H58*18)</f>
        <v>#DIV/0!</v>
      </c>
      <c r="EL56" s="58" t="e">
        <f>DO56*100/('кол-во часов'!I58*18)</f>
        <v>#DIV/0!</v>
      </c>
      <c r="EM56" s="58" t="e">
        <f>DP56*100/('кол-во часов'!J58*18)</f>
        <v>#DIV/0!</v>
      </c>
      <c r="EN56" s="58" t="e">
        <f>DQ56*100/('кол-во часов'!K58*18)</f>
        <v>#DIV/0!</v>
      </c>
      <c r="EO56" s="58" t="e">
        <f>DR56*100/('кол-во часов'!L58*18)</f>
        <v>#DIV/0!</v>
      </c>
      <c r="EP56" s="58" t="e">
        <f>DS56*100/('кол-во часов'!M58*18)</f>
        <v>#DIV/0!</v>
      </c>
      <c r="EQ56" s="58" t="e">
        <f>DT56*100/('кол-во часов'!N58*18)</f>
        <v>#DIV/0!</v>
      </c>
      <c r="ER56" s="58" t="e">
        <f>DU56*100/('кол-во часов'!O58*18)</f>
        <v>#DIV/0!</v>
      </c>
      <c r="ES56" s="58" t="e">
        <f>DV56*100/('кол-во часов'!P58*18)</f>
        <v>#DIV/0!</v>
      </c>
      <c r="ET56" s="58" t="e">
        <f>DW56*100/('кол-во часов'!Q58*18)</f>
        <v>#DIV/0!</v>
      </c>
      <c r="EU56" s="58" t="e">
        <f>DX56*100/('кол-во часов'!R58*18)</f>
        <v>#DIV/0!</v>
      </c>
      <c r="EV56" s="58" t="e">
        <f>DY56*100/('кол-во часов'!S58*18)</f>
        <v>#DIV/0!</v>
      </c>
      <c r="EW56" s="58" t="e">
        <f>DZ56*100/('кол-во часов'!T58*18)</f>
        <v>#DIV/0!</v>
      </c>
      <c r="EX56" s="58" t="e">
        <f>EA56*100/('кол-во часов'!U58*18)</f>
        <v>#DIV/0!</v>
      </c>
      <c r="EY56" s="58" t="e">
        <f>EB56*100/('кол-во часов'!V58*18)</f>
        <v>#DIV/0!</v>
      </c>
      <c r="EZ56" s="58" t="e">
        <f>EC56*100/('кол-во часов'!W58*18)</f>
        <v>#DIV/0!</v>
      </c>
      <c r="FA56" s="58" t="e">
        <f>ED56*100/('кол-во часов'!X58*18)</f>
        <v>#DIV/0!</v>
      </c>
    </row>
    <row r="57" spans="1:157" ht="17.399999999999999" customHeight="1" x14ac:dyDescent="0.3">
      <c r="A57" s="3"/>
      <c r="B57" s="9"/>
      <c r="D57" s="44" t="s">
        <v>54</v>
      </c>
      <c r="E57" s="28"/>
      <c r="F57" s="10"/>
      <c r="G57" s="10"/>
      <c r="H57" s="10"/>
      <c r="I57" s="10"/>
      <c r="J57" s="10"/>
      <c r="K57" s="10"/>
      <c r="L57" s="10" t="s">
        <v>104</v>
      </c>
      <c r="M57" s="10"/>
      <c r="N57" s="10"/>
      <c r="O57" s="10"/>
      <c r="P57" s="10"/>
      <c r="Q57" s="10"/>
      <c r="R57" s="10"/>
      <c r="S57" s="10"/>
      <c r="T57" s="10"/>
      <c r="U57" s="10" t="s">
        <v>118</v>
      </c>
      <c r="V57" s="10" t="s">
        <v>104</v>
      </c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 t="s">
        <v>118</v>
      </c>
      <c r="BN57" s="10"/>
      <c r="BO57" s="10"/>
      <c r="BP57" s="10"/>
      <c r="BQ57" s="10"/>
      <c r="BR57" s="10"/>
      <c r="BS57" s="10"/>
      <c r="BT57" s="10"/>
      <c r="BU57" s="10"/>
      <c r="BV57" s="10"/>
      <c r="BW57" s="10" t="s">
        <v>118</v>
      </c>
      <c r="BX57" s="10"/>
      <c r="BY57" s="10"/>
      <c r="BZ57" s="10"/>
      <c r="CA57" s="10"/>
      <c r="CB57" s="10"/>
      <c r="CC57" s="10"/>
      <c r="CD57" s="10" t="s">
        <v>100</v>
      </c>
      <c r="CE57" s="10"/>
      <c r="CF57" s="10"/>
      <c r="CG57" s="10"/>
      <c r="CH57" s="10"/>
      <c r="CI57" s="10"/>
      <c r="CJ57" s="10"/>
      <c r="CK57" s="10"/>
      <c r="CL57" s="18"/>
      <c r="CM57" s="10"/>
      <c r="CN57" s="10"/>
      <c r="CO57" s="10" t="s">
        <v>105</v>
      </c>
      <c r="CP57" s="10" t="s">
        <v>104</v>
      </c>
      <c r="CQ57" s="10"/>
      <c r="CR57" s="10"/>
      <c r="CS57" s="10"/>
      <c r="CT57" s="10" t="s">
        <v>100</v>
      </c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3">
        <f t="shared" si="0"/>
        <v>2</v>
      </c>
      <c r="DI57" s="16">
        <f t="shared" si="1"/>
        <v>3</v>
      </c>
      <c r="DJ57" s="13">
        <f t="shared" si="2"/>
        <v>0</v>
      </c>
      <c r="DK57" s="13">
        <f t="shared" si="3"/>
        <v>0</v>
      </c>
      <c r="DL57" s="13">
        <f t="shared" si="4"/>
        <v>0</v>
      </c>
      <c r="DM57" s="13">
        <f t="shared" si="5"/>
        <v>0</v>
      </c>
      <c r="DN57" s="13">
        <f t="shared" si="6"/>
        <v>0</v>
      </c>
      <c r="DO57" s="13">
        <f t="shared" si="7"/>
        <v>0</v>
      </c>
      <c r="DP57" s="13">
        <f t="shared" si="8"/>
        <v>0</v>
      </c>
      <c r="DQ57" s="13">
        <f t="shared" si="9"/>
        <v>1</v>
      </c>
      <c r="DR57" s="13">
        <f t="shared" si="10"/>
        <v>0</v>
      </c>
      <c r="DS57" s="13">
        <f t="shared" si="11"/>
        <v>3</v>
      </c>
      <c r="DT57" s="13">
        <f t="shared" si="12"/>
        <v>0</v>
      </c>
      <c r="DU57" s="13">
        <f t="shared" si="13"/>
        <v>0</v>
      </c>
      <c r="DV57" s="13">
        <f t="shared" si="14"/>
        <v>0</v>
      </c>
      <c r="DW57" s="13">
        <f t="shared" si="15"/>
        <v>0</v>
      </c>
      <c r="DX57" s="13">
        <f t="shared" si="16"/>
        <v>0</v>
      </c>
      <c r="DY57" s="13">
        <f t="shared" si="17"/>
        <v>0</v>
      </c>
      <c r="DZ57" s="13">
        <f t="shared" si="18"/>
        <v>0</v>
      </c>
      <c r="EA57" s="13">
        <f t="shared" si="19"/>
        <v>0</v>
      </c>
      <c r="EB57" s="13">
        <f t="shared" si="20"/>
        <v>0</v>
      </c>
      <c r="EC57" s="13">
        <f t="shared" si="21"/>
        <v>0</v>
      </c>
      <c r="ED57" s="13">
        <f t="shared" si="22"/>
        <v>0</v>
      </c>
      <c r="EE57" s="58" t="e">
        <f>DH57*100/('кол-во часов'!B59*18)</f>
        <v>#DIV/0!</v>
      </c>
      <c r="EF57" s="58" t="e">
        <f>DI57*100/('кол-во часов'!C59*18)</f>
        <v>#DIV/0!</v>
      </c>
      <c r="EG57" s="58" t="e">
        <f>DJ57*100/('кол-во часов'!D59*17)</f>
        <v>#DIV/0!</v>
      </c>
      <c r="EH57" s="58" t="e">
        <f>DK57*100/('кол-во часов'!E59*18)</f>
        <v>#DIV/0!</v>
      </c>
      <c r="EI57" s="58" t="e">
        <f>DL57*100/('кол-во часов'!F59*18)</f>
        <v>#DIV/0!</v>
      </c>
      <c r="EJ57" s="58" t="e">
        <f>DM57*100/('кол-во часов'!G59*18)</f>
        <v>#DIV/0!</v>
      </c>
      <c r="EK57" s="58" t="e">
        <f>DN57*100/('кол-во часов'!H59*18)</f>
        <v>#DIV/0!</v>
      </c>
      <c r="EL57" s="58" t="e">
        <f>DO57*100/('кол-во часов'!I59*18)</f>
        <v>#DIV/0!</v>
      </c>
      <c r="EM57" s="58" t="e">
        <f>DP57*100/('кол-во часов'!J59*18)</f>
        <v>#DIV/0!</v>
      </c>
      <c r="EN57" s="58" t="e">
        <f>DQ57*100/('кол-во часов'!K59*18)</f>
        <v>#DIV/0!</v>
      </c>
      <c r="EO57" s="58" t="e">
        <f>DR57*100/('кол-во часов'!L59*18)</f>
        <v>#DIV/0!</v>
      </c>
      <c r="EP57" s="58" t="e">
        <f>DS57*100/('кол-во часов'!M59*18)</f>
        <v>#DIV/0!</v>
      </c>
      <c r="EQ57" s="58" t="e">
        <f>DT57*100/('кол-во часов'!N59*18)</f>
        <v>#DIV/0!</v>
      </c>
      <c r="ER57" s="58" t="e">
        <f>DU57*100/('кол-во часов'!O59*18)</f>
        <v>#DIV/0!</v>
      </c>
      <c r="ES57" s="58" t="e">
        <f>DV57*100/('кол-во часов'!P59*18)</f>
        <v>#DIV/0!</v>
      </c>
      <c r="ET57" s="58" t="e">
        <f>DW57*100/('кол-во часов'!Q59*18)</f>
        <v>#DIV/0!</v>
      </c>
      <c r="EU57" s="58" t="e">
        <f>DX57*100/('кол-во часов'!R59*18)</f>
        <v>#DIV/0!</v>
      </c>
      <c r="EV57" s="58" t="e">
        <f>DY57*100/('кол-во часов'!S59*18)</f>
        <v>#DIV/0!</v>
      </c>
      <c r="EW57" s="58" t="e">
        <f>DZ57*100/('кол-во часов'!T59*18)</f>
        <v>#DIV/0!</v>
      </c>
      <c r="EX57" s="58" t="e">
        <f>EA57*100/('кол-во часов'!U59*18)</f>
        <v>#DIV/0!</v>
      </c>
      <c r="EY57" s="58" t="e">
        <f>EB57*100/('кол-во часов'!V59*18)</f>
        <v>#DIV/0!</v>
      </c>
      <c r="EZ57" s="58" t="e">
        <f>EC57*100/('кол-во часов'!W59*18)</f>
        <v>#DIV/0!</v>
      </c>
      <c r="FA57" s="58" t="e">
        <f>ED57*100/('кол-во часов'!X59*18)</f>
        <v>#DIV/0!</v>
      </c>
    </row>
    <row r="58" spans="1:157" ht="18" customHeight="1" x14ac:dyDescent="0.3">
      <c r="B58" s="9"/>
      <c r="D58" s="44" t="s">
        <v>75</v>
      </c>
      <c r="E58" s="28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 t="s">
        <v>118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 t="s">
        <v>118</v>
      </c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7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 t="s">
        <v>118</v>
      </c>
      <c r="BX58" s="10"/>
      <c r="BY58" s="10"/>
      <c r="BZ58" s="10"/>
      <c r="CA58" s="10"/>
      <c r="CB58" s="10"/>
      <c r="CC58" s="10"/>
      <c r="CD58" s="10" t="s">
        <v>100</v>
      </c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 t="s">
        <v>105</v>
      </c>
      <c r="CP58" s="10" t="s">
        <v>104</v>
      </c>
      <c r="CQ58" s="10"/>
      <c r="CR58" s="10"/>
      <c r="CS58" s="10"/>
      <c r="CT58" s="10" t="s">
        <v>100</v>
      </c>
      <c r="CU58" s="10"/>
      <c r="CV58" s="10" t="s">
        <v>120</v>
      </c>
      <c r="CW58" s="10"/>
      <c r="CX58" s="10" t="s">
        <v>109</v>
      </c>
      <c r="CY58" s="10"/>
      <c r="CZ58" s="10"/>
      <c r="DA58" s="10"/>
      <c r="DB58" s="10"/>
      <c r="DC58" s="10"/>
      <c r="DD58" s="10"/>
      <c r="DE58" s="10"/>
      <c r="DF58" s="10"/>
      <c r="DG58" s="10"/>
      <c r="DH58" s="13">
        <f t="shared" si="0"/>
        <v>2</v>
      </c>
      <c r="DI58" s="16">
        <f t="shared" si="1"/>
        <v>1</v>
      </c>
      <c r="DJ58" s="13">
        <f t="shared" si="2"/>
        <v>0</v>
      </c>
      <c r="DK58" s="13">
        <f t="shared" si="3"/>
        <v>0</v>
      </c>
      <c r="DL58" s="13">
        <f t="shared" si="4"/>
        <v>0</v>
      </c>
      <c r="DM58" s="13">
        <f t="shared" si="5"/>
        <v>0</v>
      </c>
      <c r="DN58" s="13">
        <f t="shared" si="6"/>
        <v>1</v>
      </c>
      <c r="DO58" s="13">
        <f t="shared" si="7"/>
        <v>0</v>
      </c>
      <c r="DP58" s="13">
        <f t="shared" si="8"/>
        <v>0</v>
      </c>
      <c r="DQ58" s="13">
        <f t="shared" si="9"/>
        <v>1</v>
      </c>
      <c r="DR58" s="13">
        <f t="shared" si="10"/>
        <v>0</v>
      </c>
      <c r="DS58" s="13">
        <f t="shared" si="11"/>
        <v>3</v>
      </c>
      <c r="DT58" s="13">
        <f t="shared" si="12"/>
        <v>1</v>
      </c>
      <c r="DU58" s="13">
        <f t="shared" si="13"/>
        <v>0</v>
      </c>
      <c r="DV58" s="13">
        <f t="shared" si="14"/>
        <v>0</v>
      </c>
      <c r="DW58" s="13">
        <f t="shared" si="15"/>
        <v>0</v>
      </c>
      <c r="DX58" s="13">
        <f t="shared" si="16"/>
        <v>0</v>
      </c>
      <c r="DY58" s="13">
        <f t="shared" si="17"/>
        <v>0</v>
      </c>
      <c r="DZ58" s="13">
        <f t="shared" si="18"/>
        <v>0</v>
      </c>
      <c r="EA58" s="13">
        <f t="shared" si="19"/>
        <v>0</v>
      </c>
      <c r="EB58" s="13">
        <f t="shared" si="20"/>
        <v>0</v>
      </c>
      <c r="EC58" s="13">
        <f t="shared" si="21"/>
        <v>0</v>
      </c>
      <c r="ED58" s="13">
        <f t="shared" si="22"/>
        <v>0</v>
      </c>
      <c r="EE58" s="58" t="e">
        <f>DH58*100/('кол-во часов'!B60*18)</f>
        <v>#DIV/0!</v>
      </c>
      <c r="EF58" s="58" t="e">
        <f>DI58*100/('кол-во часов'!C60*18)</f>
        <v>#DIV/0!</v>
      </c>
      <c r="EG58" s="58" t="e">
        <f>DJ58*100/('кол-во часов'!D60*17)</f>
        <v>#DIV/0!</v>
      </c>
      <c r="EH58" s="58" t="e">
        <f>DK58*100/('кол-во часов'!E60*18)</f>
        <v>#DIV/0!</v>
      </c>
      <c r="EI58" s="58" t="e">
        <f>DL58*100/('кол-во часов'!F60*18)</f>
        <v>#DIV/0!</v>
      </c>
      <c r="EJ58" s="58" t="e">
        <f>DM58*100/('кол-во часов'!G60*18)</f>
        <v>#DIV/0!</v>
      </c>
      <c r="EK58" s="58" t="e">
        <f>DN58*100/('кол-во часов'!H60*18)</f>
        <v>#DIV/0!</v>
      </c>
      <c r="EL58" s="58" t="e">
        <f>DO58*100/('кол-во часов'!I60*18)</f>
        <v>#DIV/0!</v>
      </c>
      <c r="EM58" s="58" t="e">
        <f>DP58*100/('кол-во часов'!J60*18)</f>
        <v>#DIV/0!</v>
      </c>
      <c r="EN58" s="58" t="e">
        <f>DQ58*100/('кол-во часов'!K60*18)</f>
        <v>#DIV/0!</v>
      </c>
      <c r="EO58" s="58" t="e">
        <f>DR58*100/('кол-во часов'!L60*18)</f>
        <v>#DIV/0!</v>
      </c>
      <c r="EP58" s="58" t="e">
        <f>DS58*100/('кол-во часов'!M60*18)</f>
        <v>#DIV/0!</v>
      </c>
      <c r="EQ58" s="58" t="e">
        <f>DT58*100/('кол-во часов'!N60*18)</f>
        <v>#DIV/0!</v>
      </c>
      <c r="ER58" s="58" t="e">
        <f>DU58*100/('кол-во часов'!O60*18)</f>
        <v>#DIV/0!</v>
      </c>
      <c r="ES58" s="58" t="e">
        <f>DV58*100/('кол-во часов'!P60*18)</f>
        <v>#DIV/0!</v>
      </c>
      <c r="ET58" s="58" t="e">
        <f>DW58*100/('кол-во часов'!Q60*18)</f>
        <v>#DIV/0!</v>
      </c>
      <c r="EU58" s="58" t="e">
        <f>DX58*100/('кол-во часов'!R60*18)</f>
        <v>#DIV/0!</v>
      </c>
      <c r="EV58" s="58" t="e">
        <f>DY58*100/('кол-во часов'!S60*18)</f>
        <v>#DIV/0!</v>
      </c>
      <c r="EW58" s="58" t="e">
        <f>DZ58*100/('кол-во часов'!T60*18)</f>
        <v>#DIV/0!</v>
      </c>
      <c r="EX58" s="58" t="e">
        <f>EA58*100/('кол-во часов'!U60*18)</f>
        <v>#DIV/0!</v>
      </c>
      <c r="EY58" s="58" t="e">
        <f>EB58*100/('кол-во часов'!V60*18)</f>
        <v>#DIV/0!</v>
      </c>
      <c r="EZ58" s="58" t="e">
        <f>EC58*100/('кол-во часов'!W60*18)</f>
        <v>#DIV/0!</v>
      </c>
      <c r="FA58" s="58" t="e">
        <f>ED58*100/('кол-во часов'!X60*18)</f>
        <v>#DIV/0!</v>
      </c>
    </row>
    <row r="59" spans="1:157" ht="18" customHeight="1" x14ac:dyDescent="0.3">
      <c r="B59" s="9"/>
      <c r="D59" s="44" t="s">
        <v>55</v>
      </c>
      <c r="E59" s="28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 t="s">
        <v>118</v>
      </c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 t="s">
        <v>100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7"/>
      <c r="BM59" s="10"/>
      <c r="BN59" s="10"/>
      <c r="BO59" s="10"/>
      <c r="BP59" s="10" t="s">
        <v>118</v>
      </c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 t="s">
        <v>104</v>
      </c>
      <c r="CB59" s="10"/>
      <c r="CC59" s="10"/>
      <c r="CD59" s="10"/>
      <c r="CE59" s="10"/>
      <c r="CF59" s="10"/>
      <c r="CG59" s="10" t="s">
        <v>104</v>
      </c>
      <c r="CH59" s="10"/>
      <c r="CI59" s="10"/>
      <c r="CJ59" s="10"/>
      <c r="CK59" s="10"/>
      <c r="CL59" s="10"/>
      <c r="CM59" s="10"/>
      <c r="CN59" s="10"/>
      <c r="CO59" s="10" t="s">
        <v>100</v>
      </c>
      <c r="CP59" s="10"/>
      <c r="CQ59" s="10" t="s">
        <v>105</v>
      </c>
      <c r="CR59" s="10"/>
      <c r="CS59" s="10"/>
      <c r="CT59" s="10"/>
      <c r="CU59" s="10"/>
      <c r="CV59" s="10" t="s">
        <v>109</v>
      </c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3">
        <f t="shared" ref="DH59:DH60" si="184">COUNTIF(E59:DG59,"РУС")</f>
        <v>2</v>
      </c>
      <c r="DI59" s="16">
        <f t="shared" ref="DI59:DI60" si="185">COUNTIF(E59:DG59,"МАТ")</f>
        <v>2</v>
      </c>
      <c r="DJ59" s="13">
        <f t="shared" ref="DJ59:DJ60" si="186">COUNTIF(E59:DG59,"АЛГ")</f>
        <v>0</v>
      </c>
      <c r="DK59" s="13">
        <f t="shared" ref="DK59:DK60" si="187">COUNTIF(E59:DG59,"ГЕМ")</f>
        <v>0</v>
      </c>
      <c r="DL59" s="13">
        <f t="shared" ref="DL59:DL60" si="188">COUNTIF(E59:DG59,"ВИС")</f>
        <v>0</v>
      </c>
      <c r="DM59" s="13">
        <f t="shared" ref="DM59:DM60" si="189">COUNTIF(E59:DG59,"БИО")</f>
        <v>0</v>
      </c>
      <c r="DN59" s="13">
        <f t="shared" ref="DN59:DN60" si="190">COUNTIF(E59:DG59,"ГЕО")</f>
        <v>0</v>
      </c>
      <c r="DO59" s="13">
        <f t="shared" ref="DO59:DO60" si="191">COUNTIF(E59:DG59,"ИНФ")</f>
        <v>0</v>
      </c>
      <c r="DP59" s="13">
        <f t="shared" ref="DP59:DP60" si="192">COUNTIF(E59:DG59,"ИСТ")</f>
        <v>0</v>
      </c>
      <c r="DQ59" s="13">
        <f t="shared" ref="DQ59:DQ60" si="193">COUNTIF(E59:DG59,"ЛИТ")</f>
        <v>1</v>
      </c>
      <c r="DR59" s="13">
        <f t="shared" ref="DR59:DR60" si="194">COUNTIF(E59:DG59,"ОБЩ")</f>
        <v>0</v>
      </c>
      <c r="DS59" s="13">
        <f t="shared" ref="DS59:DS60" si="195">COUNTIF(E59:DG59,"ФИЗ")</f>
        <v>2</v>
      </c>
      <c r="DT59" s="13">
        <f t="shared" ref="DT59:DT60" si="196">COUNTIF(E59:DG59,"ХИМ")</f>
        <v>1</v>
      </c>
      <c r="DU59" s="13">
        <f t="shared" ref="DU59:DU60" si="197">COUNTIF(E59:DG59,"АНГ")</f>
        <v>0</v>
      </c>
      <c r="DV59" s="13">
        <f t="shared" ref="DV59:DV60" si="198">COUNTIF(E59:DG59,"НЕМ")</f>
        <v>0</v>
      </c>
      <c r="DW59" s="13">
        <f t="shared" ref="DW59:DW60" si="199">COUNTIF(E59:DG59,"ФРА")</f>
        <v>0</v>
      </c>
      <c r="DX59" s="13">
        <f t="shared" ref="DX59:DX60" si="200">COUNTIF(E59:DG59,"ОКР")</f>
        <v>0</v>
      </c>
      <c r="DY59" s="13">
        <f t="shared" ref="DY59:DY60" si="201">COUNTIF(E59:DG59,"ИЗО")</f>
        <v>0</v>
      </c>
      <c r="DZ59" s="13">
        <f t="shared" ref="DZ59:DZ60" si="202">COUNTIF(E59:DG59,"КУБ")</f>
        <v>0</v>
      </c>
      <c r="EA59" s="13">
        <f t="shared" ref="EA59:EA60" si="203">COUNTIF(E59:DG59,"МУЗ")</f>
        <v>0</v>
      </c>
      <c r="EB59" s="13">
        <f t="shared" ref="EB59:EB60" si="204">COUNTIF(E59:DG59,"ОБЗ")</f>
        <v>0</v>
      </c>
      <c r="EC59" s="13">
        <f t="shared" ref="EC59:EC60" si="205">COUNTIF(E59:DG59,"ТЕХ")</f>
        <v>0</v>
      </c>
      <c r="ED59" s="13">
        <f t="shared" ref="ED59:ED60" si="206">COUNTIF(E59:DG59,"ФЗР")</f>
        <v>0</v>
      </c>
      <c r="EE59" s="58" t="e">
        <f>DH59*100/('кол-во часов'!B61*18)</f>
        <v>#DIV/0!</v>
      </c>
      <c r="EF59" s="58" t="e">
        <f>DI59*100/('кол-во часов'!C61*18)</f>
        <v>#DIV/0!</v>
      </c>
      <c r="EG59" s="58" t="e">
        <f>DJ59*100/('кол-во часов'!D61*17)</f>
        <v>#DIV/0!</v>
      </c>
      <c r="EH59" s="58" t="e">
        <f>DK59*100/('кол-во часов'!E61*18)</f>
        <v>#DIV/0!</v>
      </c>
      <c r="EI59" s="58" t="e">
        <f>DL59*100/('кол-во часов'!F61*18)</f>
        <v>#DIV/0!</v>
      </c>
      <c r="EJ59" s="58" t="e">
        <f>DM59*100/('кол-во часов'!G61*18)</f>
        <v>#DIV/0!</v>
      </c>
      <c r="EK59" s="58" t="e">
        <f>DN59*100/('кол-во часов'!H61*18)</f>
        <v>#DIV/0!</v>
      </c>
      <c r="EL59" s="58" t="e">
        <f>DO59*100/('кол-во часов'!I61*18)</f>
        <v>#DIV/0!</v>
      </c>
      <c r="EM59" s="58" t="e">
        <f>DP59*100/('кол-во часов'!J61*18)</f>
        <v>#DIV/0!</v>
      </c>
      <c r="EN59" s="58" t="e">
        <f>DQ59*100/('кол-во часов'!K61*18)</f>
        <v>#DIV/0!</v>
      </c>
      <c r="EO59" s="58" t="e">
        <f>DR59*100/('кол-во часов'!L61*18)</f>
        <v>#DIV/0!</v>
      </c>
      <c r="EP59" s="58" t="e">
        <f>DS59*100/('кол-во часов'!M61*18)</f>
        <v>#DIV/0!</v>
      </c>
      <c r="EQ59" s="58" t="e">
        <f>DT59*100/('кол-во часов'!N61*18)</f>
        <v>#DIV/0!</v>
      </c>
      <c r="ER59" s="58" t="e">
        <f>DU59*100/('кол-во часов'!O61*18)</f>
        <v>#DIV/0!</v>
      </c>
      <c r="ES59" s="58" t="e">
        <f>DV59*100/('кол-во часов'!P61*18)</f>
        <v>#DIV/0!</v>
      </c>
      <c r="ET59" s="58" t="e">
        <f>DW59*100/('кол-во часов'!Q61*18)</f>
        <v>#DIV/0!</v>
      </c>
      <c r="EU59" s="58" t="e">
        <f>DX59*100/('кол-во часов'!R61*18)</f>
        <v>#DIV/0!</v>
      </c>
      <c r="EV59" s="58" t="e">
        <f>DY59*100/('кол-во часов'!S61*18)</f>
        <v>#DIV/0!</v>
      </c>
      <c r="EW59" s="58" t="e">
        <f>DZ59*100/('кол-во часов'!T61*18)</f>
        <v>#DIV/0!</v>
      </c>
      <c r="EX59" s="58" t="e">
        <f>EA59*100/('кол-во часов'!U61*18)</f>
        <v>#DIV/0!</v>
      </c>
      <c r="EY59" s="58" t="e">
        <f>EB59*100/('кол-во часов'!V61*18)</f>
        <v>#DIV/0!</v>
      </c>
      <c r="EZ59" s="58" t="e">
        <f>EC59*100/('кол-во часов'!W61*18)</f>
        <v>#DIV/0!</v>
      </c>
      <c r="FA59" s="58" t="e">
        <f>ED59*100/('кол-во часов'!X61*18)</f>
        <v>#DIV/0!</v>
      </c>
    </row>
    <row r="60" spans="1:157" ht="18" customHeight="1" x14ac:dyDescent="0.3">
      <c r="A60" s="3"/>
      <c r="B60" s="9"/>
      <c r="D60" s="44" t="s">
        <v>76</v>
      </c>
      <c r="E60" s="28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 t="s">
        <v>118</v>
      </c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 t="s">
        <v>100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 t="s">
        <v>118</v>
      </c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8" t="s">
        <v>104</v>
      </c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 t="s">
        <v>100</v>
      </c>
      <c r="CP60" s="10"/>
      <c r="CQ60" s="10"/>
      <c r="CR60" s="10"/>
      <c r="CS60" s="10"/>
      <c r="CT60" s="10"/>
      <c r="CU60" s="10"/>
      <c r="CV60" s="10" t="s">
        <v>109</v>
      </c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3">
        <f t="shared" si="184"/>
        <v>2</v>
      </c>
      <c r="DI60" s="16">
        <f t="shared" si="185"/>
        <v>1</v>
      </c>
      <c r="DJ60" s="13">
        <f t="shared" si="186"/>
        <v>0</v>
      </c>
      <c r="DK60" s="13">
        <f t="shared" si="187"/>
        <v>0</v>
      </c>
      <c r="DL60" s="13">
        <f t="shared" si="188"/>
        <v>0</v>
      </c>
      <c r="DM60" s="13">
        <f t="shared" si="189"/>
        <v>0</v>
      </c>
      <c r="DN60" s="13">
        <f t="shared" si="190"/>
        <v>0</v>
      </c>
      <c r="DO60" s="13">
        <f t="shared" si="191"/>
        <v>0</v>
      </c>
      <c r="DP60" s="13">
        <f t="shared" si="192"/>
        <v>0</v>
      </c>
      <c r="DQ60" s="13">
        <f t="shared" si="193"/>
        <v>0</v>
      </c>
      <c r="DR60" s="13">
        <f t="shared" si="194"/>
        <v>0</v>
      </c>
      <c r="DS60" s="13">
        <f t="shared" si="195"/>
        <v>2</v>
      </c>
      <c r="DT60" s="13">
        <f t="shared" si="196"/>
        <v>1</v>
      </c>
      <c r="DU60" s="13">
        <f t="shared" si="197"/>
        <v>0</v>
      </c>
      <c r="DV60" s="13">
        <f t="shared" si="198"/>
        <v>0</v>
      </c>
      <c r="DW60" s="13">
        <f t="shared" si="199"/>
        <v>0</v>
      </c>
      <c r="DX60" s="13">
        <f t="shared" si="200"/>
        <v>0</v>
      </c>
      <c r="DY60" s="13">
        <f t="shared" si="201"/>
        <v>0</v>
      </c>
      <c r="DZ60" s="13">
        <f t="shared" si="202"/>
        <v>0</v>
      </c>
      <c r="EA60" s="13">
        <f t="shared" si="203"/>
        <v>0</v>
      </c>
      <c r="EB60" s="13">
        <f t="shared" si="204"/>
        <v>0</v>
      </c>
      <c r="EC60" s="13">
        <f t="shared" si="205"/>
        <v>0</v>
      </c>
      <c r="ED60" s="13">
        <f t="shared" si="206"/>
        <v>0</v>
      </c>
      <c r="EE60" s="58" t="e">
        <f>DH60*100/('кол-во часов'!B62*18)</f>
        <v>#DIV/0!</v>
      </c>
      <c r="EF60" s="58" t="e">
        <f>DI60*100/('кол-во часов'!C62*18)</f>
        <v>#DIV/0!</v>
      </c>
      <c r="EG60" s="58" t="e">
        <f>DJ60*100/('кол-во часов'!D62*17)</f>
        <v>#DIV/0!</v>
      </c>
      <c r="EH60" s="58" t="e">
        <f>DK60*100/('кол-во часов'!E62*18)</f>
        <v>#DIV/0!</v>
      </c>
      <c r="EI60" s="58" t="e">
        <f>DL60*100/('кол-во часов'!F62*18)</f>
        <v>#DIV/0!</v>
      </c>
      <c r="EJ60" s="58" t="e">
        <f>DM60*100/('кол-во часов'!G62*18)</f>
        <v>#DIV/0!</v>
      </c>
      <c r="EK60" s="58" t="e">
        <f>DN60*100/('кол-во часов'!H62*18)</f>
        <v>#DIV/0!</v>
      </c>
      <c r="EL60" s="58" t="e">
        <f>DO60*100/('кол-во часов'!I62*18)</f>
        <v>#DIV/0!</v>
      </c>
      <c r="EM60" s="58" t="e">
        <f>DP60*100/('кол-во часов'!J62*18)</f>
        <v>#DIV/0!</v>
      </c>
      <c r="EN60" s="58" t="e">
        <f>DQ60*100/('кол-во часов'!K62*18)</f>
        <v>#DIV/0!</v>
      </c>
      <c r="EO60" s="58" t="e">
        <f>DR60*100/('кол-во часов'!L62*18)</f>
        <v>#DIV/0!</v>
      </c>
      <c r="EP60" s="58" t="e">
        <f>DS60*100/('кол-во часов'!M62*18)</f>
        <v>#DIV/0!</v>
      </c>
      <c r="EQ60" s="58" t="e">
        <f>DT60*100/('кол-во часов'!N62*18)</f>
        <v>#DIV/0!</v>
      </c>
      <c r="ER60" s="58" t="e">
        <f>DU60*100/('кол-во часов'!O62*18)</f>
        <v>#DIV/0!</v>
      </c>
      <c r="ES60" s="58" t="e">
        <f>DV60*100/('кол-во часов'!P62*18)</f>
        <v>#DIV/0!</v>
      </c>
      <c r="ET60" s="58" t="e">
        <f>DW60*100/('кол-во часов'!Q62*18)</f>
        <v>#DIV/0!</v>
      </c>
      <c r="EU60" s="58" t="e">
        <f>DX60*100/('кол-во часов'!R62*18)</f>
        <v>#DIV/0!</v>
      </c>
      <c r="EV60" s="58" t="e">
        <f>DY60*100/('кол-во часов'!S62*18)</f>
        <v>#DIV/0!</v>
      </c>
      <c r="EW60" s="58" t="e">
        <f>DZ60*100/('кол-во часов'!T62*18)</f>
        <v>#DIV/0!</v>
      </c>
      <c r="EX60" s="58" t="e">
        <f>EA60*100/('кол-во часов'!U62*18)</f>
        <v>#DIV/0!</v>
      </c>
      <c r="EY60" s="58" t="e">
        <f>EB60*100/('кол-во часов'!V62*18)</f>
        <v>#DIV/0!</v>
      </c>
      <c r="EZ60" s="58" t="e">
        <f>EC60*100/('кол-во часов'!W62*18)</f>
        <v>#DIV/0!</v>
      </c>
      <c r="FA60" s="58" t="e">
        <f>ED60*100/('кол-во часов'!X62*18)</f>
        <v>#DIV/0!</v>
      </c>
    </row>
    <row r="61" spans="1:157" s="48" customFormat="1" ht="15.75" customHeight="1" x14ac:dyDescent="0.3">
      <c r="A61" s="46"/>
      <c r="B61" s="47"/>
      <c r="D61" s="40"/>
      <c r="E61" s="36">
        <v>9</v>
      </c>
      <c r="F61" s="36">
        <v>10</v>
      </c>
      <c r="G61" s="36">
        <v>11</v>
      </c>
      <c r="H61" s="36">
        <v>13</v>
      </c>
      <c r="I61" s="36">
        <v>14</v>
      </c>
      <c r="J61" s="36">
        <v>15</v>
      </c>
      <c r="K61" s="36">
        <v>16</v>
      </c>
      <c r="L61" s="36">
        <v>17</v>
      </c>
      <c r="M61" s="36">
        <v>18</v>
      </c>
      <c r="N61" s="36">
        <v>20</v>
      </c>
      <c r="O61" s="36">
        <v>21</v>
      </c>
      <c r="P61" s="36">
        <v>22</v>
      </c>
      <c r="Q61" s="36">
        <v>23</v>
      </c>
      <c r="R61" s="36">
        <v>24</v>
      </c>
      <c r="S61" s="36">
        <v>25</v>
      </c>
      <c r="T61" s="36">
        <v>27</v>
      </c>
      <c r="U61" s="36">
        <v>28</v>
      </c>
      <c r="V61" s="36">
        <v>29</v>
      </c>
      <c r="W61" s="36">
        <v>30</v>
      </c>
      <c r="X61" s="36">
        <v>31</v>
      </c>
      <c r="Y61" s="36">
        <v>1</v>
      </c>
      <c r="Z61" s="37">
        <v>3</v>
      </c>
      <c r="AA61" s="37">
        <v>4</v>
      </c>
      <c r="AB61" s="37">
        <v>5</v>
      </c>
      <c r="AC61" s="37">
        <v>6</v>
      </c>
      <c r="AD61" s="37">
        <v>7</v>
      </c>
      <c r="AE61" s="37">
        <v>8</v>
      </c>
      <c r="AF61" s="37">
        <v>10</v>
      </c>
      <c r="AG61" s="37">
        <v>11</v>
      </c>
      <c r="AH61" s="37">
        <v>12</v>
      </c>
      <c r="AI61" s="37">
        <v>13</v>
      </c>
      <c r="AJ61" s="37">
        <v>14</v>
      </c>
      <c r="AK61" s="37">
        <v>15</v>
      </c>
      <c r="AL61" s="37">
        <v>17</v>
      </c>
      <c r="AM61" s="37">
        <v>18</v>
      </c>
      <c r="AN61" s="37">
        <v>19</v>
      </c>
      <c r="AO61" s="37">
        <v>20</v>
      </c>
      <c r="AP61" s="37">
        <v>21</v>
      </c>
      <c r="AQ61" s="37">
        <v>22</v>
      </c>
      <c r="AR61" s="37">
        <v>24</v>
      </c>
      <c r="AS61" s="37">
        <v>25</v>
      </c>
      <c r="AT61" s="37">
        <v>26</v>
      </c>
      <c r="AU61" s="37">
        <v>27</v>
      </c>
      <c r="AV61" s="37">
        <v>28</v>
      </c>
      <c r="AW61" s="37">
        <v>1</v>
      </c>
      <c r="AX61" s="37">
        <v>3</v>
      </c>
      <c r="AY61" s="6">
        <v>4</v>
      </c>
      <c r="AZ61" s="37">
        <v>5</v>
      </c>
      <c r="BA61" s="6">
        <v>6</v>
      </c>
      <c r="BB61" s="37">
        <v>7</v>
      </c>
      <c r="BC61" s="6">
        <v>10</v>
      </c>
      <c r="BD61" s="37">
        <v>11</v>
      </c>
      <c r="BE61" s="37">
        <v>12</v>
      </c>
      <c r="BF61" s="6">
        <v>13</v>
      </c>
      <c r="BG61" s="37">
        <v>14</v>
      </c>
      <c r="BH61" s="37">
        <v>15</v>
      </c>
      <c r="BI61" s="37">
        <v>16</v>
      </c>
      <c r="BJ61" s="6">
        <v>17</v>
      </c>
      <c r="BK61" s="37">
        <v>18</v>
      </c>
      <c r="BL61" s="6">
        <v>19</v>
      </c>
      <c r="BM61" s="37">
        <v>20</v>
      </c>
      <c r="BN61" s="6">
        <v>21</v>
      </c>
      <c r="BO61" s="37">
        <v>22</v>
      </c>
      <c r="BP61" s="37">
        <v>31</v>
      </c>
      <c r="BQ61" s="37">
        <v>1</v>
      </c>
      <c r="BR61" s="37">
        <v>2</v>
      </c>
      <c r="BS61" s="37">
        <v>3</v>
      </c>
      <c r="BT61" s="37">
        <v>4</v>
      </c>
      <c r="BU61" s="37">
        <v>5</v>
      </c>
      <c r="BV61" s="37">
        <v>7</v>
      </c>
      <c r="BW61" s="6">
        <v>8</v>
      </c>
      <c r="BX61" s="37">
        <v>9</v>
      </c>
      <c r="BY61" s="6">
        <v>10</v>
      </c>
      <c r="BZ61" s="37">
        <v>11</v>
      </c>
      <c r="CA61" s="6">
        <v>12</v>
      </c>
      <c r="CB61" s="37">
        <v>13</v>
      </c>
      <c r="CC61" s="37">
        <v>14</v>
      </c>
      <c r="CD61" s="37">
        <v>15</v>
      </c>
      <c r="CE61" s="37">
        <v>16</v>
      </c>
      <c r="CF61" s="37">
        <v>17</v>
      </c>
      <c r="CG61" s="37">
        <v>18</v>
      </c>
      <c r="CH61" s="37">
        <v>19</v>
      </c>
      <c r="CI61" s="37">
        <v>21</v>
      </c>
      <c r="CJ61" s="37">
        <v>22</v>
      </c>
      <c r="CK61" s="37">
        <v>23</v>
      </c>
      <c r="CL61" s="37">
        <v>24</v>
      </c>
      <c r="CM61" s="37">
        <v>25</v>
      </c>
      <c r="CN61" s="37">
        <v>26</v>
      </c>
      <c r="CO61" s="37">
        <v>28</v>
      </c>
      <c r="CP61" s="37">
        <v>29</v>
      </c>
      <c r="CQ61" s="37">
        <v>30</v>
      </c>
      <c r="CR61" s="37">
        <v>5</v>
      </c>
      <c r="CS61" s="37">
        <v>6</v>
      </c>
      <c r="CT61" s="38">
        <v>7</v>
      </c>
      <c r="CU61" s="37">
        <v>12</v>
      </c>
      <c r="CV61" s="38">
        <v>13</v>
      </c>
      <c r="CW61" s="37">
        <v>14</v>
      </c>
      <c r="CX61" s="38">
        <v>15</v>
      </c>
      <c r="CY61" s="37">
        <v>16</v>
      </c>
      <c r="CZ61" s="37">
        <v>17</v>
      </c>
      <c r="DA61" s="38">
        <v>19</v>
      </c>
      <c r="DB61" s="37">
        <v>20</v>
      </c>
      <c r="DC61" s="38">
        <v>21</v>
      </c>
      <c r="DD61" s="37">
        <v>22</v>
      </c>
      <c r="DE61" s="38">
        <v>23</v>
      </c>
      <c r="DF61" s="38">
        <v>24</v>
      </c>
      <c r="DG61" s="37">
        <v>26</v>
      </c>
      <c r="DH61" s="59">
        <f>COUNTIF(E61:DG61,"РУС")</f>
        <v>0</v>
      </c>
      <c r="DI61" s="60">
        <f>COUNTIF(E61:DG61,"МАТ")</f>
        <v>0</v>
      </c>
      <c r="DJ61" s="59">
        <f>COUNTIF(E61:DG61,"АЛГ")</f>
        <v>0</v>
      </c>
      <c r="DK61" s="59">
        <f>COUNTIF(E61:DG61,"ГЕМ")</f>
        <v>0</v>
      </c>
      <c r="DL61" s="59">
        <f>COUNTIF(E61:DG61,"ВИС")</f>
        <v>0</v>
      </c>
      <c r="DM61" s="59">
        <f>COUNTIF(E61:DG61,"БИО")</f>
        <v>0</v>
      </c>
      <c r="DN61" s="59">
        <f>COUNTIF(E61:DG61,"ГЕО")</f>
        <v>0</v>
      </c>
      <c r="DO61" s="59">
        <f>COUNTIF(E61:DG61,"ИНФ")</f>
        <v>0</v>
      </c>
      <c r="DP61" s="59">
        <f>COUNTIF(E61:DG61,"ИСТ")</f>
        <v>0</v>
      </c>
      <c r="DQ61" s="59">
        <f>COUNTIF(E61:DG61,"ЛИТ")</f>
        <v>0</v>
      </c>
      <c r="DR61" s="59">
        <f>COUNTIF(E61:DG61,"ОБЩ")</f>
        <v>0</v>
      </c>
      <c r="DS61" s="59">
        <f>COUNTIF(E61:DG61,"ФИЗ")</f>
        <v>0</v>
      </c>
      <c r="DT61" s="59">
        <f>COUNTIF(E61:DG61,"ХИМ")</f>
        <v>0</v>
      </c>
      <c r="DU61" s="59">
        <f>COUNTIF(E61:DG61,"АНГ")</f>
        <v>0</v>
      </c>
      <c r="DV61" s="59">
        <f>COUNTIF(E61:DG61,"НЕМ")</f>
        <v>0</v>
      </c>
      <c r="DW61" s="59">
        <f>COUNTIF(E61:DG61,"ФРА")</f>
        <v>0</v>
      </c>
      <c r="DX61" s="59">
        <f>COUNTIF(E61:DG61,"ОКР")</f>
        <v>0</v>
      </c>
      <c r="DY61" s="59">
        <f>COUNTIF(E61:DG61,"ИЗО")</f>
        <v>0</v>
      </c>
      <c r="DZ61" s="59">
        <f>COUNTIF(E61:DG61,"КУБ")</f>
        <v>0</v>
      </c>
      <c r="EA61" s="59">
        <f>COUNTIF(E61:DG61,"МУЗ")</f>
        <v>0</v>
      </c>
      <c r="EB61" s="59">
        <f>COUNTIF(E61:DG61,"ОБЗ")</f>
        <v>0</v>
      </c>
      <c r="EC61" s="59">
        <f>COUNTIF(E61:DG61,"ТЕХ")</f>
        <v>0</v>
      </c>
      <c r="ED61" s="59">
        <f>COUNTIF(E61:DG61,"ФЗР")</f>
        <v>0</v>
      </c>
      <c r="EE61" s="58" t="e">
        <f>DH61*100/('кол-во часов'!B63*18)</f>
        <v>#DIV/0!</v>
      </c>
      <c r="EF61" s="58" t="e">
        <f>DI61*100/('кол-во часов'!C63*18)</f>
        <v>#DIV/0!</v>
      </c>
      <c r="EG61" s="58" t="e">
        <f>DJ61*100/('кол-во часов'!D63*17)</f>
        <v>#DIV/0!</v>
      </c>
      <c r="EH61" s="58" t="e">
        <f>DK61*100/('кол-во часов'!E63*18)</f>
        <v>#DIV/0!</v>
      </c>
      <c r="EI61" s="58" t="e">
        <f>DL61*100/('кол-во часов'!F63*18)</f>
        <v>#DIV/0!</v>
      </c>
      <c r="EJ61" s="58" t="e">
        <f>DM61*100/('кол-во часов'!G63*18)</f>
        <v>#DIV/0!</v>
      </c>
      <c r="EK61" s="58" t="e">
        <f>DN61*100/('кол-во часов'!H63*18)</f>
        <v>#DIV/0!</v>
      </c>
      <c r="EL61" s="58" t="e">
        <f>DO61*100/('кол-во часов'!I63*18)</f>
        <v>#DIV/0!</v>
      </c>
      <c r="EM61" s="58" t="e">
        <f>DP61*100/('кол-во часов'!J63*18)</f>
        <v>#DIV/0!</v>
      </c>
      <c r="EN61" s="58" t="e">
        <f>DQ61*100/('кол-во часов'!K63*18)</f>
        <v>#DIV/0!</v>
      </c>
      <c r="EO61" s="58" t="e">
        <f>DR61*100/('кол-во часов'!L63*18)</f>
        <v>#DIV/0!</v>
      </c>
      <c r="EP61" s="58" t="e">
        <f>DS61*100/('кол-во часов'!M63*18)</f>
        <v>#DIV/0!</v>
      </c>
      <c r="EQ61" s="58" t="e">
        <f>DT61*100/('кол-во часов'!N63*18)</f>
        <v>#DIV/0!</v>
      </c>
      <c r="ER61" s="58" t="e">
        <f>DU61*100/('кол-во часов'!O63*18)</f>
        <v>#DIV/0!</v>
      </c>
      <c r="ES61" s="58" t="e">
        <f>DV61*100/('кол-во часов'!P63*18)</f>
        <v>#DIV/0!</v>
      </c>
      <c r="ET61" s="58" t="e">
        <f>DW61*100/('кол-во часов'!Q63*18)</f>
        <v>#DIV/0!</v>
      </c>
      <c r="EU61" s="58" t="e">
        <f>DX61*100/('кол-во часов'!R63*18)</f>
        <v>#DIV/0!</v>
      </c>
      <c r="EV61" s="58" t="e">
        <f>DY61*100/('кол-во часов'!S63*18)</f>
        <v>#DIV/0!</v>
      </c>
      <c r="EW61" s="58" t="e">
        <f>DZ61*100/('кол-во часов'!T63*18)</f>
        <v>#DIV/0!</v>
      </c>
      <c r="EX61" s="58" t="e">
        <f>EA61*100/('кол-во часов'!U63*18)</f>
        <v>#DIV/0!</v>
      </c>
      <c r="EY61" s="58" t="e">
        <f>EB61*100/('кол-во часов'!V63*18)</f>
        <v>#DIV/0!</v>
      </c>
      <c r="EZ61" s="58" t="e">
        <f>EC61*100/('кол-во часов'!W63*18)</f>
        <v>#DIV/0!</v>
      </c>
      <c r="FA61" s="58" t="e">
        <f>ED61*100/('кол-во часов'!X63*18)</f>
        <v>#DIV/0!</v>
      </c>
    </row>
    <row r="62" spans="1:157" s="40" customFormat="1" ht="16.2" customHeight="1" x14ac:dyDescent="0.25">
      <c r="B62" s="51"/>
      <c r="E62" s="74" t="s">
        <v>87</v>
      </c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 t="s">
        <v>88</v>
      </c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6" t="s">
        <v>89</v>
      </c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67" t="s">
        <v>90</v>
      </c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73" t="s">
        <v>91</v>
      </c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U62" s="49"/>
      <c r="DV62" s="49"/>
      <c r="DW62" s="49"/>
      <c r="DX62" s="50"/>
      <c r="DY62" s="50"/>
      <c r="DZ62" s="50"/>
      <c r="EA62" s="50"/>
      <c r="EB62" s="50"/>
      <c r="EC62" s="50"/>
      <c r="ED62" s="49"/>
      <c r="EE62" s="53"/>
      <c r="EF62" s="53"/>
      <c r="EG62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</row>
    <row r="63" spans="1:157" ht="58.2" customHeight="1" x14ac:dyDescent="0.3">
      <c r="A63" s="15" t="s">
        <v>69</v>
      </c>
      <c r="EC63" s="12"/>
      <c r="EE63" s="53"/>
      <c r="EF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</row>
    <row r="64" spans="1:157" ht="15.75" customHeight="1" x14ac:dyDescent="0.3">
      <c r="EE64" s="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</sheetData>
  <sortState ref="A2:B25">
    <sortCondition ref="A2:A25"/>
  </sortState>
  <mergeCells count="19">
    <mergeCell ref="EE6:FA6"/>
    <mergeCell ref="CR6:DG6"/>
    <mergeCell ref="E62:X62"/>
    <mergeCell ref="Y62:AV62"/>
    <mergeCell ref="AW62:BP62"/>
    <mergeCell ref="BQ62:CQ62"/>
    <mergeCell ref="CR62:DG62"/>
    <mergeCell ref="DH6:ED6"/>
    <mergeCell ref="E6:X6"/>
    <mergeCell ref="Y6:AV6"/>
    <mergeCell ref="AW6:BP6"/>
    <mergeCell ref="A6:B6"/>
    <mergeCell ref="BQ6:CQ6"/>
    <mergeCell ref="R3:AI3"/>
    <mergeCell ref="F2:J2"/>
    <mergeCell ref="R4:AG4"/>
    <mergeCell ref="F4:N4"/>
    <mergeCell ref="F3:N3"/>
    <mergeCell ref="F5:J5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7"/>
  <sheetViews>
    <sheetView topLeftCell="A46" workbookViewId="0">
      <selection activeCell="X59" sqref="X59"/>
    </sheetView>
  </sheetViews>
  <sheetFormatPr defaultRowHeight="13.8" x14ac:dyDescent="0.25"/>
  <cols>
    <col min="2" max="2" width="5.19921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19921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69921875" bestFit="1" customWidth="1"/>
    <col min="17" max="18" width="5.3984375" bestFit="1" customWidth="1"/>
    <col min="19" max="20" width="5.19921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19921875" bestFit="1" customWidth="1"/>
  </cols>
  <sheetData>
    <row r="2" spans="1:24" ht="17.399999999999999" x14ac:dyDescent="0.3">
      <c r="B2" s="79" t="s">
        <v>93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15.6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15.6" x14ac:dyDescent="0.25">
      <c r="A4" s="56" t="s">
        <v>68</v>
      </c>
      <c r="B4" s="39" t="s">
        <v>1</v>
      </c>
      <c r="C4" s="39" t="s">
        <v>5</v>
      </c>
      <c r="D4" s="39" t="s">
        <v>31</v>
      </c>
      <c r="E4" s="39" t="s">
        <v>33</v>
      </c>
      <c r="F4" s="39" t="s">
        <v>79</v>
      </c>
      <c r="G4" s="39" t="s">
        <v>45</v>
      </c>
      <c r="H4" s="39" t="s">
        <v>28</v>
      </c>
      <c r="I4" s="39" t="s">
        <v>36</v>
      </c>
      <c r="J4" s="39" t="s">
        <v>22</v>
      </c>
      <c r="K4" s="39" t="s">
        <v>3</v>
      </c>
      <c r="L4" s="39" t="s">
        <v>25</v>
      </c>
      <c r="M4" s="39" t="s">
        <v>39</v>
      </c>
      <c r="N4" s="39" t="s">
        <v>42</v>
      </c>
      <c r="O4" s="39" t="s">
        <v>7</v>
      </c>
      <c r="P4" s="39" t="s">
        <v>59</v>
      </c>
      <c r="Q4" s="39" t="s">
        <v>60</v>
      </c>
      <c r="R4" s="39" t="s">
        <v>10</v>
      </c>
      <c r="S4" s="39" t="s">
        <v>14</v>
      </c>
      <c r="T4" s="39" t="s">
        <v>65</v>
      </c>
      <c r="U4" s="39" t="s">
        <v>19</v>
      </c>
      <c r="V4" s="39" t="s">
        <v>80</v>
      </c>
      <c r="W4" s="39" t="s">
        <v>63</v>
      </c>
      <c r="X4" s="39" t="s">
        <v>17</v>
      </c>
    </row>
    <row r="5" spans="1:24" ht="15.6" x14ac:dyDescent="0.25">
      <c r="A5" s="44" t="s">
        <v>4</v>
      </c>
      <c r="B5" s="55">
        <v>5</v>
      </c>
      <c r="C5" s="55">
        <v>4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>
        <v>1</v>
      </c>
      <c r="T5" s="55"/>
      <c r="U5" s="55">
        <v>1</v>
      </c>
      <c r="V5" s="55"/>
      <c r="W5" s="55">
        <v>1</v>
      </c>
      <c r="X5" s="55">
        <v>3</v>
      </c>
    </row>
    <row r="6" spans="1:24" ht="15.6" x14ac:dyDescent="0.25">
      <c r="A6" s="44" t="s">
        <v>8</v>
      </c>
      <c r="B6" s="55">
        <v>5</v>
      </c>
      <c r="C6" s="55">
        <v>4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>
        <v>1</v>
      </c>
      <c r="T6" s="55"/>
      <c r="U6" s="55">
        <v>1</v>
      </c>
      <c r="V6" s="55"/>
      <c r="W6" s="55">
        <v>1</v>
      </c>
      <c r="X6" s="55">
        <v>3</v>
      </c>
    </row>
    <row r="7" spans="1:24" ht="15.6" x14ac:dyDescent="0.25">
      <c r="A7" s="44" t="s">
        <v>11</v>
      </c>
      <c r="B7" s="55">
        <v>5</v>
      </c>
      <c r="C7" s="55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>
        <v>1</v>
      </c>
      <c r="T7" s="55"/>
      <c r="U7" s="55">
        <v>1</v>
      </c>
      <c r="V7" s="55"/>
      <c r="W7" s="55">
        <v>1</v>
      </c>
      <c r="X7" s="55">
        <v>3</v>
      </c>
    </row>
    <row r="8" spans="1:24" ht="15.6" x14ac:dyDescent="0.25">
      <c r="A8" s="44" t="s">
        <v>13</v>
      </c>
      <c r="B8" s="55">
        <v>5</v>
      </c>
      <c r="C8" s="55">
        <v>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>
        <v>1</v>
      </c>
      <c r="T8" s="55"/>
      <c r="U8" s="55">
        <v>1</v>
      </c>
      <c r="V8" s="55"/>
      <c r="W8" s="55">
        <v>1</v>
      </c>
      <c r="X8" s="55">
        <v>3</v>
      </c>
    </row>
    <row r="9" spans="1:24" ht="15.6" x14ac:dyDescent="0.25">
      <c r="A9" s="44" t="s">
        <v>128</v>
      </c>
      <c r="B9" s="55">
        <v>5</v>
      </c>
      <c r="C9" s="55">
        <v>4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>
        <v>1</v>
      </c>
      <c r="T9" s="55"/>
      <c r="U9" s="55">
        <v>1</v>
      </c>
      <c r="V9" s="55"/>
      <c r="W9" s="55">
        <v>1</v>
      </c>
      <c r="X9" s="55">
        <v>3</v>
      </c>
    </row>
    <row r="10" spans="1:24" ht="15.6" x14ac:dyDescent="0.25">
      <c r="A10" s="44" t="s">
        <v>129</v>
      </c>
      <c r="B10" s="55">
        <v>5</v>
      </c>
      <c r="C10" s="55">
        <v>4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>
        <v>1</v>
      </c>
      <c r="T10" s="55"/>
      <c r="U10" s="55">
        <v>1</v>
      </c>
      <c r="V10" s="55"/>
      <c r="W10" s="55">
        <v>1</v>
      </c>
      <c r="X10" s="55">
        <v>3</v>
      </c>
    </row>
    <row r="11" spans="1:24" ht="15.6" x14ac:dyDescent="0.25">
      <c r="A11" s="44" t="s">
        <v>16</v>
      </c>
      <c r="B11" s="55">
        <v>5</v>
      </c>
      <c r="C11" s="55">
        <v>4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>
        <v>1</v>
      </c>
      <c r="T11" s="55"/>
      <c r="U11" s="55">
        <v>1</v>
      </c>
      <c r="V11" s="55"/>
      <c r="W11" s="55">
        <v>1</v>
      </c>
      <c r="X11" s="55">
        <v>3</v>
      </c>
    </row>
    <row r="12" spans="1:24" ht="15.6" x14ac:dyDescent="0.25">
      <c r="A12" s="44" t="s">
        <v>18</v>
      </c>
      <c r="B12" s="55">
        <v>5</v>
      </c>
      <c r="C12" s="55">
        <v>4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>
        <v>1</v>
      </c>
      <c r="T12" s="55"/>
      <c r="U12" s="55">
        <v>1</v>
      </c>
      <c r="V12" s="55"/>
      <c r="W12" s="55">
        <v>1</v>
      </c>
      <c r="X12" s="55">
        <v>3</v>
      </c>
    </row>
    <row r="13" spans="1:24" ht="15.6" x14ac:dyDescent="0.25">
      <c r="A13" s="44" t="s">
        <v>20</v>
      </c>
      <c r="B13" s="55">
        <v>5</v>
      </c>
      <c r="C13" s="55">
        <v>4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>
        <v>1</v>
      </c>
      <c r="T13" s="55"/>
      <c r="U13" s="55">
        <v>1</v>
      </c>
      <c r="V13" s="55"/>
      <c r="W13" s="55">
        <v>1</v>
      </c>
      <c r="X13" s="55">
        <v>3</v>
      </c>
    </row>
    <row r="14" spans="1:24" ht="15.6" x14ac:dyDescent="0.25">
      <c r="A14" s="44" t="s">
        <v>70</v>
      </c>
      <c r="B14" s="55">
        <v>5</v>
      </c>
      <c r="C14" s="55">
        <v>4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>
        <v>1</v>
      </c>
      <c r="T14" s="55"/>
      <c r="U14" s="55">
        <v>1</v>
      </c>
      <c r="V14" s="55"/>
      <c r="W14" s="55">
        <v>1</v>
      </c>
      <c r="X14" s="55">
        <v>3</v>
      </c>
    </row>
    <row r="15" spans="1:24" ht="15.6" x14ac:dyDescent="0.25">
      <c r="A15" s="44" t="s">
        <v>130</v>
      </c>
      <c r="B15" s="55">
        <v>5</v>
      </c>
      <c r="C15" s="55">
        <v>4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>
        <v>1</v>
      </c>
      <c r="T15" s="55"/>
      <c r="U15" s="55">
        <v>1</v>
      </c>
      <c r="V15" s="55"/>
      <c r="W15" s="55">
        <v>1</v>
      </c>
      <c r="X15" s="55">
        <v>3</v>
      </c>
    </row>
    <row r="16" spans="1:24" ht="15.6" x14ac:dyDescent="0.25">
      <c r="A16" s="44" t="s">
        <v>131</v>
      </c>
      <c r="B16" s="55">
        <v>5</v>
      </c>
      <c r="C16" s="55">
        <v>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>
        <v>1</v>
      </c>
      <c r="T16" s="55"/>
      <c r="U16" s="55">
        <v>1</v>
      </c>
      <c r="V16" s="55"/>
      <c r="W16" s="55">
        <v>1</v>
      </c>
      <c r="X16" s="55">
        <v>3</v>
      </c>
    </row>
    <row r="17" spans="1:24" ht="15.6" x14ac:dyDescent="0.25">
      <c r="A17" s="44" t="s">
        <v>23</v>
      </c>
      <c r="B17" s="55">
        <v>5</v>
      </c>
      <c r="C17" s="55">
        <v>4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>
        <v>2</v>
      </c>
      <c r="S17" s="55">
        <v>1</v>
      </c>
      <c r="T17" s="55"/>
      <c r="U17" s="55">
        <v>1</v>
      </c>
      <c r="V17" s="55"/>
      <c r="W17" s="55">
        <v>1</v>
      </c>
      <c r="X17" s="55">
        <v>2</v>
      </c>
    </row>
    <row r="18" spans="1:24" ht="15.6" x14ac:dyDescent="0.25">
      <c r="A18" s="44" t="s">
        <v>26</v>
      </c>
      <c r="B18" s="55">
        <v>5</v>
      </c>
      <c r="C18" s="55">
        <v>4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>
        <v>2</v>
      </c>
      <c r="S18" s="55">
        <v>1</v>
      </c>
      <c r="T18" s="55"/>
      <c r="U18" s="55">
        <v>1</v>
      </c>
      <c r="V18" s="55"/>
      <c r="W18" s="55">
        <v>1</v>
      </c>
      <c r="X18" s="55">
        <v>2</v>
      </c>
    </row>
    <row r="19" spans="1:24" ht="15.6" x14ac:dyDescent="0.25">
      <c r="A19" s="44" t="s">
        <v>29</v>
      </c>
      <c r="B19" s="55">
        <v>5</v>
      </c>
      <c r="C19" s="55">
        <v>4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>
        <v>2</v>
      </c>
      <c r="S19" s="55">
        <v>1</v>
      </c>
      <c r="T19" s="55"/>
      <c r="U19" s="55">
        <v>1</v>
      </c>
      <c r="V19" s="55"/>
      <c r="W19" s="55">
        <v>1</v>
      </c>
      <c r="X19" s="55">
        <v>2</v>
      </c>
    </row>
    <row r="20" spans="1:24" ht="15.6" x14ac:dyDescent="0.25">
      <c r="A20" s="44" t="s">
        <v>71</v>
      </c>
      <c r="B20" s="55">
        <v>5</v>
      </c>
      <c r="C20" s="55">
        <v>4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>
        <v>2</v>
      </c>
      <c r="S20" s="55">
        <v>1</v>
      </c>
      <c r="T20" s="55"/>
      <c r="U20" s="55">
        <v>1</v>
      </c>
      <c r="V20" s="55"/>
      <c r="W20" s="55">
        <v>1</v>
      </c>
      <c r="X20" s="55">
        <v>2</v>
      </c>
    </row>
    <row r="21" spans="1:24" ht="15.6" x14ac:dyDescent="0.25">
      <c r="A21" s="44" t="s">
        <v>106</v>
      </c>
      <c r="B21" s="55">
        <v>5</v>
      </c>
      <c r="C21" s="55">
        <v>4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>
        <v>2</v>
      </c>
      <c r="S21" s="55">
        <v>1</v>
      </c>
      <c r="T21" s="55"/>
      <c r="U21" s="55">
        <v>1</v>
      </c>
      <c r="V21" s="55"/>
      <c r="W21" s="55">
        <v>1</v>
      </c>
      <c r="X21" s="55">
        <v>2</v>
      </c>
    </row>
    <row r="22" spans="1:24" ht="15.6" x14ac:dyDescent="0.25">
      <c r="A22" s="44" t="s">
        <v>132</v>
      </c>
      <c r="B22" s="55">
        <v>5</v>
      </c>
      <c r="C22" s="55">
        <v>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>
        <v>2</v>
      </c>
      <c r="S22" s="55">
        <v>1</v>
      </c>
      <c r="T22" s="55"/>
      <c r="U22" s="55">
        <v>1</v>
      </c>
      <c r="V22" s="55"/>
      <c r="W22" s="55">
        <v>1</v>
      </c>
      <c r="X22" s="55">
        <v>2</v>
      </c>
    </row>
    <row r="23" spans="1:24" ht="15.6" x14ac:dyDescent="0.25">
      <c r="A23" s="44" t="s">
        <v>133</v>
      </c>
      <c r="B23" s="55">
        <v>5</v>
      </c>
      <c r="C23" s="55">
        <v>4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>
        <v>2</v>
      </c>
      <c r="S23" s="55">
        <v>1</v>
      </c>
      <c r="T23" s="55"/>
      <c r="U23" s="55">
        <v>1</v>
      </c>
      <c r="V23" s="55"/>
      <c r="W23" s="55">
        <v>1</v>
      </c>
      <c r="X23" s="55">
        <v>2</v>
      </c>
    </row>
    <row r="24" spans="1:24" ht="15.6" x14ac:dyDescent="0.25">
      <c r="A24" s="44" t="s">
        <v>134</v>
      </c>
      <c r="B24" s="55">
        <v>5</v>
      </c>
      <c r="C24" s="55">
        <v>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>
        <v>2</v>
      </c>
      <c r="S24" s="55">
        <v>1</v>
      </c>
      <c r="T24" s="55"/>
      <c r="U24" s="55">
        <v>1</v>
      </c>
      <c r="V24" s="55"/>
      <c r="W24" s="55">
        <v>1</v>
      </c>
      <c r="X24" s="55">
        <v>2</v>
      </c>
    </row>
    <row r="25" spans="1:24" ht="15.6" x14ac:dyDescent="0.25">
      <c r="A25" s="44" t="s">
        <v>32</v>
      </c>
      <c r="B25" s="55">
        <v>5</v>
      </c>
      <c r="C25" s="55">
        <v>5</v>
      </c>
      <c r="D25" s="55"/>
      <c r="E25" s="55"/>
      <c r="F25" s="55"/>
      <c r="G25" s="55">
        <v>1</v>
      </c>
      <c r="H25" s="55">
        <v>1</v>
      </c>
      <c r="I25" s="55"/>
      <c r="J25" s="55">
        <v>2</v>
      </c>
      <c r="K25" s="55">
        <v>3</v>
      </c>
      <c r="L25" s="55"/>
      <c r="M25" s="55"/>
      <c r="N25" s="55"/>
      <c r="O25" s="55">
        <v>3</v>
      </c>
      <c r="P25" s="55"/>
      <c r="Q25" s="55"/>
      <c r="R25" s="55"/>
      <c r="S25" s="55">
        <v>1</v>
      </c>
      <c r="T25" s="55">
        <v>1</v>
      </c>
      <c r="U25" s="55">
        <v>1</v>
      </c>
      <c r="V25" s="55"/>
      <c r="W25" s="55">
        <v>2</v>
      </c>
      <c r="X25" s="55">
        <v>3</v>
      </c>
    </row>
    <row r="26" spans="1:24" ht="15.6" x14ac:dyDescent="0.25">
      <c r="A26" s="44" t="s">
        <v>34</v>
      </c>
      <c r="B26" s="55">
        <v>5</v>
      </c>
      <c r="C26" s="55">
        <v>5</v>
      </c>
      <c r="D26" s="55"/>
      <c r="E26" s="55"/>
      <c r="F26" s="55"/>
      <c r="G26" s="55">
        <v>1</v>
      </c>
      <c r="H26" s="55">
        <v>1</v>
      </c>
      <c r="I26" s="55"/>
      <c r="J26" s="55">
        <v>2</v>
      </c>
      <c r="K26" s="55">
        <v>3</v>
      </c>
      <c r="L26" s="55"/>
      <c r="M26" s="55"/>
      <c r="N26" s="55"/>
      <c r="O26" s="55">
        <v>3</v>
      </c>
      <c r="P26" s="55"/>
      <c r="Q26" s="55"/>
      <c r="R26" s="55"/>
      <c r="S26" s="55">
        <v>1</v>
      </c>
      <c r="T26" s="55">
        <v>1</v>
      </c>
      <c r="U26" s="55">
        <v>1</v>
      </c>
      <c r="V26" s="55"/>
      <c r="W26" s="55">
        <v>2</v>
      </c>
      <c r="X26" s="55">
        <v>3</v>
      </c>
    </row>
    <row r="27" spans="1:24" ht="15.6" x14ac:dyDescent="0.25">
      <c r="A27" s="44" t="s">
        <v>72</v>
      </c>
      <c r="B27" s="55">
        <v>5</v>
      </c>
      <c r="C27" s="55">
        <v>5</v>
      </c>
      <c r="D27" s="55"/>
      <c r="E27" s="55"/>
      <c r="F27" s="55"/>
      <c r="G27" s="55">
        <v>1</v>
      </c>
      <c r="H27" s="55">
        <v>1</v>
      </c>
      <c r="I27" s="55"/>
      <c r="J27" s="55">
        <v>2</v>
      </c>
      <c r="K27" s="55">
        <v>3</v>
      </c>
      <c r="L27" s="55"/>
      <c r="M27" s="55"/>
      <c r="N27" s="55"/>
      <c r="O27" s="55">
        <v>3</v>
      </c>
      <c r="P27" s="55"/>
      <c r="Q27" s="55"/>
      <c r="R27" s="55"/>
      <c r="S27" s="55">
        <v>1</v>
      </c>
      <c r="T27" s="55">
        <v>1</v>
      </c>
      <c r="U27" s="55">
        <v>1</v>
      </c>
      <c r="V27" s="55"/>
      <c r="W27" s="55">
        <v>2</v>
      </c>
      <c r="X27" s="55">
        <v>3</v>
      </c>
    </row>
    <row r="28" spans="1:24" ht="15.6" x14ac:dyDescent="0.25">
      <c r="A28" s="44" t="s">
        <v>73</v>
      </c>
      <c r="B28" s="55">
        <v>5</v>
      </c>
      <c r="C28" s="55">
        <v>5</v>
      </c>
      <c r="D28" s="55"/>
      <c r="E28" s="55"/>
      <c r="F28" s="55"/>
      <c r="G28" s="55">
        <v>1</v>
      </c>
      <c r="H28" s="55">
        <v>1</v>
      </c>
      <c r="I28" s="55"/>
      <c r="J28" s="55">
        <v>2</v>
      </c>
      <c r="K28" s="55">
        <v>3</v>
      </c>
      <c r="L28" s="55"/>
      <c r="M28" s="55"/>
      <c r="N28" s="55"/>
      <c r="O28" s="55">
        <v>3</v>
      </c>
      <c r="P28" s="55"/>
      <c r="Q28" s="55"/>
      <c r="R28" s="55"/>
      <c r="S28" s="55">
        <v>1</v>
      </c>
      <c r="T28" s="55">
        <v>1</v>
      </c>
      <c r="U28" s="55">
        <v>1</v>
      </c>
      <c r="V28" s="55"/>
      <c r="W28" s="55">
        <v>2</v>
      </c>
      <c r="X28" s="55">
        <v>3</v>
      </c>
    </row>
    <row r="29" spans="1:24" ht="15.6" x14ac:dyDescent="0.25">
      <c r="A29" s="44" t="s">
        <v>135</v>
      </c>
      <c r="B29" s="55">
        <v>5</v>
      </c>
      <c r="C29" s="55">
        <v>5</v>
      </c>
      <c r="D29" s="55"/>
      <c r="E29" s="55"/>
      <c r="F29" s="55"/>
      <c r="G29" s="55">
        <v>1</v>
      </c>
      <c r="H29" s="55">
        <v>1</v>
      </c>
      <c r="I29" s="55"/>
      <c r="J29" s="55">
        <v>2</v>
      </c>
      <c r="K29" s="55">
        <v>3</v>
      </c>
      <c r="L29" s="55"/>
      <c r="M29" s="55"/>
      <c r="N29" s="55"/>
      <c r="O29" s="55">
        <v>3</v>
      </c>
      <c r="P29" s="55"/>
      <c r="Q29" s="55"/>
      <c r="R29" s="55"/>
      <c r="S29" s="55">
        <v>1</v>
      </c>
      <c r="T29" s="55">
        <v>1</v>
      </c>
      <c r="U29" s="55">
        <v>1</v>
      </c>
      <c r="V29" s="55"/>
      <c r="W29" s="55">
        <v>2</v>
      </c>
      <c r="X29" s="55">
        <v>3</v>
      </c>
    </row>
    <row r="30" spans="1:24" ht="15.6" x14ac:dyDescent="0.25">
      <c r="A30" s="44" t="s">
        <v>136</v>
      </c>
      <c r="B30" s="55">
        <v>5</v>
      </c>
      <c r="C30" s="55">
        <v>5</v>
      </c>
      <c r="D30" s="55"/>
      <c r="E30" s="55"/>
      <c r="F30" s="55"/>
      <c r="G30" s="55">
        <v>1</v>
      </c>
      <c r="H30" s="55">
        <v>1</v>
      </c>
      <c r="I30" s="55"/>
      <c r="J30" s="55">
        <v>2</v>
      </c>
      <c r="K30" s="55">
        <v>3</v>
      </c>
      <c r="L30" s="55"/>
      <c r="M30" s="55"/>
      <c r="N30" s="55"/>
      <c r="O30" s="55">
        <v>3</v>
      </c>
      <c r="P30" s="55"/>
      <c r="Q30" s="55"/>
      <c r="R30" s="55"/>
      <c r="S30" s="55">
        <v>1</v>
      </c>
      <c r="T30" s="55">
        <v>1</v>
      </c>
      <c r="U30" s="55">
        <v>1</v>
      </c>
      <c r="V30" s="55"/>
      <c r="W30" s="55">
        <v>2</v>
      </c>
      <c r="X30" s="55">
        <v>3</v>
      </c>
    </row>
    <row r="31" spans="1:24" ht="15.6" x14ac:dyDescent="0.25">
      <c r="A31" s="44" t="s">
        <v>37</v>
      </c>
      <c r="B31" s="55">
        <v>6</v>
      </c>
      <c r="C31" s="55">
        <v>5</v>
      </c>
      <c r="D31" s="55"/>
      <c r="E31" s="55"/>
      <c r="F31" s="55"/>
      <c r="G31" s="55">
        <v>1</v>
      </c>
      <c r="H31" s="55">
        <v>1</v>
      </c>
      <c r="I31" s="55"/>
      <c r="J31" s="55">
        <v>2</v>
      </c>
      <c r="K31" s="55">
        <v>3</v>
      </c>
      <c r="L31" s="55">
        <v>1</v>
      </c>
      <c r="M31" s="55"/>
      <c r="N31" s="55"/>
      <c r="O31" s="55">
        <v>3</v>
      </c>
      <c r="P31" s="55"/>
      <c r="Q31" s="55"/>
      <c r="R31" s="55"/>
      <c r="S31" s="55">
        <v>1</v>
      </c>
      <c r="T31" s="55"/>
      <c r="U31" s="55">
        <v>1</v>
      </c>
      <c r="V31" s="55"/>
      <c r="W31" s="55">
        <v>2</v>
      </c>
      <c r="X31" s="55">
        <v>3</v>
      </c>
    </row>
    <row r="32" spans="1:24" ht="15.6" x14ac:dyDescent="0.25">
      <c r="A32" s="44" t="s">
        <v>40</v>
      </c>
      <c r="B32" s="55">
        <v>6</v>
      </c>
      <c r="C32" s="55">
        <v>5</v>
      </c>
      <c r="D32" s="55"/>
      <c r="E32" s="55"/>
      <c r="F32" s="55"/>
      <c r="G32" s="55">
        <v>1</v>
      </c>
      <c r="H32" s="55">
        <v>1</v>
      </c>
      <c r="I32" s="55"/>
      <c r="J32" s="55">
        <v>2</v>
      </c>
      <c r="K32" s="55">
        <v>3</v>
      </c>
      <c r="L32" s="55">
        <v>1</v>
      </c>
      <c r="M32" s="55"/>
      <c r="N32" s="55"/>
      <c r="O32" s="55">
        <v>3</v>
      </c>
      <c r="P32" s="55"/>
      <c r="Q32" s="55"/>
      <c r="R32" s="55"/>
      <c r="S32" s="55">
        <v>1</v>
      </c>
      <c r="T32" s="55"/>
      <c r="U32" s="55">
        <v>1</v>
      </c>
      <c r="V32" s="55"/>
      <c r="W32" s="55">
        <v>2</v>
      </c>
      <c r="X32" s="55">
        <v>3</v>
      </c>
    </row>
    <row r="33" spans="1:24" ht="15.6" x14ac:dyDescent="0.25">
      <c r="A33" s="44" t="s">
        <v>43</v>
      </c>
      <c r="B33" s="55">
        <v>6</v>
      </c>
      <c r="C33" s="55">
        <v>5</v>
      </c>
      <c r="D33" s="55"/>
      <c r="E33" s="55"/>
      <c r="F33" s="55"/>
      <c r="G33" s="55">
        <v>1</v>
      </c>
      <c r="H33" s="55">
        <v>1</v>
      </c>
      <c r="I33" s="55"/>
      <c r="J33" s="55">
        <v>2</v>
      </c>
      <c r="K33" s="55">
        <v>3</v>
      </c>
      <c r="L33" s="55">
        <v>1</v>
      </c>
      <c r="M33" s="55"/>
      <c r="N33" s="55"/>
      <c r="O33" s="55">
        <v>3</v>
      </c>
      <c r="P33" s="55"/>
      <c r="Q33" s="55"/>
      <c r="R33" s="55"/>
      <c r="S33" s="55">
        <v>1</v>
      </c>
      <c r="T33" s="55"/>
      <c r="U33" s="55">
        <v>1</v>
      </c>
      <c r="V33" s="55"/>
      <c r="W33" s="55">
        <v>2</v>
      </c>
      <c r="X33" s="55">
        <v>3</v>
      </c>
    </row>
    <row r="34" spans="1:24" ht="15.6" x14ac:dyDescent="0.25">
      <c r="A34" s="44" t="s">
        <v>81</v>
      </c>
      <c r="B34" s="55">
        <v>6</v>
      </c>
      <c r="C34" s="55">
        <v>5</v>
      </c>
      <c r="D34" s="55"/>
      <c r="E34" s="55"/>
      <c r="F34" s="55"/>
      <c r="G34" s="55">
        <v>1</v>
      </c>
      <c r="H34" s="55">
        <v>1</v>
      </c>
      <c r="I34" s="55"/>
      <c r="J34" s="55">
        <v>2</v>
      </c>
      <c r="K34" s="55">
        <v>3</v>
      </c>
      <c r="L34" s="55">
        <v>1</v>
      </c>
      <c r="M34" s="55"/>
      <c r="N34" s="55"/>
      <c r="O34" s="55">
        <v>3</v>
      </c>
      <c r="P34" s="55"/>
      <c r="Q34" s="55"/>
      <c r="R34" s="55"/>
      <c r="S34" s="55">
        <v>1</v>
      </c>
      <c r="T34" s="55"/>
      <c r="U34" s="55">
        <v>1</v>
      </c>
      <c r="V34" s="55"/>
      <c r="W34" s="55">
        <v>2</v>
      </c>
      <c r="X34" s="55">
        <v>3</v>
      </c>
    </row>
    <row r="35" spans="1:24" ht="15.6" x14ac:dyDescent="0.25">
      <c r="A35" s="44" t="s">
        <v>103</v>
      </c>
      <c r="B35" s="55">
        <v>6</v>
      </c>
      <c r="C35" s="55">
        <v>5</v>
      </c>
      <c r="D35" s="55"/>
      <c r="E35" s="55"/>
      <c r="F35" s="55"/>
      <c r="G35" s="55">
        <v>1</v>
      </c>
      <c r="H35" s="55">
        <v>1</v>
      </c>
      <c r="I35" s="55"/>
      <c r="J35" s="55">
        <v>2</v>
      </c>
      <c r="K35" s="55">
        <v>3</v>
      </c>
      <c r="L35" s="55">
        <v>1</v>
      </c>
      <c r="M35" s="55"/>
      <c r="N35" s="55"/>
      <c r="O35" s="55">
        <v>3</v>
      </c>
      <c r="P35" s="55"/>
      <c r="Q35" s="55"/>
      <c r="R35" s="55"/>
      <c r="S35" s="55">
        <v>1</v>
      </c>
      <c r="T35" s="55"/>
      <c r="U35" s="55">
        <v>1</v>
      </c>
      <c r="V35" s="55"/>
      <c r="W35" s="55">
        <v>2</v>
      </c>
      <c r="X35" s="55">
        <v>3</v>
      </c>
    </row>
    <row r="36" spans="1:24" ht="15.6" x14ac:dyDescent="0.25">
      <c r="A36" s="44" t="s">
        <v>138</v>
      </c>
      <c r="B36" s="55">
        <v>6</v>
      </c>
      <c r="C36" s="55">
        <v>5</v>
      </c>
      <c r="D36" s="55"/>
      <c r="E36" s="55"/>
      <c r="F36" s="55"/>
      <c r="G36" s="55">
        <v>1</v>
      </c>
      <c r="H36" s="55">
        <v>1</v>
      </c>
      <c r="I36" s="55"/>
      <c r="J36" s="55">
        <v>2</v>
      </c>
      <c r="K36" s="55">
        <v>3</v>
      </c>
      <c r="L36" s="55">
        <v>1</v>
      </c>
      <c r="M36" s="55"/>
      <c r="N36" s="55"/>
      <c r="O36" s="55">
        <v>3</v>
      </c>
      <c r="P36" s="55"/>
      <c r="Q36" s="55"/>
      <c r="R36" s="55"/>
      <c r="S36" s="55">
        <v>1</v>
      </c>
      <c r="T36" s="55"/>
      <c r="U36" s="55">
        <v>1</v>
      </c>
      <c r="V36" s="55"/>
      <c r="W36" s="55">
        <v>2</v>
      </c>
      <c r="X36" s="55">
        <v>3</v>
      </c>
    </row>
    <row r="37" spans="1:24" ht="15.6" x14ac:dyDescent="0.25">
      <c r="A37" s="44" t="s">
        <v>139</v>
      </c>
      <c r="B37" s="55">
        <v>6</v>
      </c>
      <c r="C37" s="55">
        <v>5</v>
      </c>
      <c r="D37" s="55"/>
      <c r="E37" s="55"/>
      <c r="F37" s="55"/>
      <c r="G37" s="55">
        <v>1</v>
      </c>
      <c r="H37" s="55">
        <v>1</v>
      </c>
      <c r="I37" s="55"/>
      <c r="J37" s="55">
        <v>2</v>
      </c>
      <c r="K37" s="55">
        <v>3</v>
      </c>
      <c r="L37" s="55">
        <v>1</v>
      </c>
      <c r="M37" s="55"/>
      <c r="N37" s="55"/>
      <c r="O37" s="55">
        <v>3</v>
      </c>
      <c r="P37" s="55"/>
      <c r="Q37" s="55"/>
      <c r="R37" s="55"/>
      <c r="S37" s="55">
        <v>1</v>
      </c>
      <c r="T37" s="55"/>
      <c r="U37" s="55">
        <v>1</v>
      </c>
      <c r="V37" s="55"/>
      <c r="W37" s="55">
        <v>2</v>
      </c>
      <c r="X37" s="55">
        <v>3</v>
      </c>
    </row>
    <row r="38" spans="1:24" ht="15.6" x14ac:dyDescent="0.25">
      <c r="A38" s="44" t="s">
        <v>46</v>
      </c>
      <c r="B38" s="55">
        <v>4</v>
      </c>
      <c r="C38" s="55">
        <v>5</v>
      </c>
      <c r="D38" s="55"/>
      <c r="E38" s="55"/>
      <c r="F38" s="55"/>
      <c r="G38" s="55">
        <v>1</v>
      </c>
      <c r="H38" s="55">
        <v>2</v>
      </c>
      <c r="I38" s="55">
        <v>1</v>
      </c>
      <c r="J38" s="55">
        <v>2</v>
      </c>
      <c r="K38" s="55">
        <v>2</v>
      </c>
      <c r="L38" s="55">
        <v>1</v>
      </c>
      <c r="M38" s="55">
        <v>2</v>
      </c>
      <c r="N38" s="55"/>
      <c r="O38" s="55">
        <v>3</v>
      </c>
      <c r="P38" s="55"/>
      <c r="Q38" s="55"/>
      <c r="R38" s="55"/>
      <c r="S38" s="55">
        <v>1</v>
      </c>
      <c r="T38" s="55">
        <v>1</v>
      </c>
      <c r="U38" s="55">
        <v>1</v>
      </c>
      <c r="V38" s="55"/>
      <c r="W38" s="55">
        <v>2</v>
      </c>
      <c r="X38" s="55">
        <v>3</v>
      </c>
    </row>
    <row r="39" spans="1:24" ht="15.6" x14ac:dyDescent="0.25">
      <c r="A39" s="44" t="s">
        <v>47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</row>
    <row r="40" spans="1:24" ht="15.6" x14ac:dyDescent="0.25">
      <c r="A40" s="44" t="s">
        <v>48</v>
      </c>
      <c r="B40" s="55">
        <v>4</v>
      </c>
      <c r="C40" s="55">
        <v>5</v>
      </c>
      <c r="D40" s="55"/>
      <c r="E40" s="55"/>
      <c r="F40" s="55"/>
      <c r="G40" s="55">
        <v>1</v>
      </c>
      <c r="H40" s="55">
        <v>2</v>
      </c>
      <c r="I40" s="55">
        <v>1</v>
      </c>
      <c r="J40" s="55">
        <v>2</v>
      </c>
      <c r="K40" s="55">
        <v>2</v>
      </c>
      <c r="L40" s="55">
        <v>1</v>
      </c>
      <c r="M40" s="55">
        <v>2</v>
      </c>
      <c r="N40" s="55"/>
      <c r="O40" s="55">
        <v>3</v>
      </c>
      <c r="P40" s="55"/>
      <c r="Q40" s="55"/>
      <c r="R40" s="55"/>
      <c r="S40" s="55">
        <v>1</v>
      </c>
      <c r="T40" s="55">
        <v>1</v>
      </c>
      <c r="U40" s="55">
        <v>1</v>
      </c>
      <c r="V40" s="55"/>
      <c r="W40" s="55">
        <v>2</v>
      </c>
      <c r="X40" s="55">
        <v>3</v>
      </c>
    </row>
    <row r="41" spans="1:24" ht="15.6" x14ac:dyDescent="0.25">
      <c r="A41" s="44" t="s">
        <v>82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2" spans="1:24" ht="15.6" x14ac:dyDescent="0.25">
      <c r="A42" s="44" t="s">
        <v>101</v>
      </c>
      <c r="B42" s="55">
        <v>4</v>
      </c>
      <c r="C42" s="55">
        <v>5</v>
      </c>
      <c r="D42" s="55"/>
      <c r="E42" s="55"/>
      <c r="F42" s="55"/>
      <c r="G42" s="55">
        <v>1</v>
      </c>
      <c r="H42" s="55">
        <v>2</v>
      </c>
      <c r="I42" s="55">
        <v>1</v>
      </c>
      <c r="J42" s="55">
        <v>2</v>
      </c>
      <c r="K42" s="55">
        <v>2</v>
      </c>
      <c r="L42" s="55">
        <v>1</v>
      </c>
      <c r="M42" s="55">
        <v>2</v>
      </c>
      <c r="N42" s="55"/>
      <c r="O42" s="55">
        <v>3</v>
      </c>
      <c r="P42" s="55"/>
      <c r="Q42" s="55"/>
      <c r="R42" s="55"/>
      <c r="S42" s="55">
        <v>1</v>
      </c>
      <c r="T42" s="55">
        <v>1</v>
      </c>
      <c r="U42" s="55">
        <v>1</v>
      </c>
      <c r="V42" s="55"/>
      <c r="W42" s="55">
        <v>2</v>
      </c>
      <c r="X42" s="55">
        <v>3</v>
      </c>
    </row>
    <row r="43" spans="1:24" ht="15.6" x14ac:dyDescent="0.25">
      <c r="A43" s="44" t="s">
        <v>137</v>
      </c>
      <c r="B43" s="55">
        <v>4</v>
      </c>
      <c r="C43" s="55">
        <v>5</v>
      </c>
      <c r="D43" s="55"/>
      <c r="E43" s="55"/>
      <c r="F43" s="55"/>
      <c r="G43" s="55">
        <v>1</v>
      </c>
      <c r="H43" s="55">
        <v>2</v>
      </c>
      <c r="I43" s="55">
        <v>1</v>
      </c>
      <c r="J43" s="55">
        <v>2</v>
      </c>
      <c r="K43" s="55">
        <v>2</v>
      </c>
      <c r="L43" s="55">
        <v>1</v>
      </c>
      <c r="M43" s="55">
        <v>2</v>
      </c>
      <c r="N43" s="55"/>
      <c r="O43" s="55">
        <v>3</v>
      </c>
      <c r="P43" s="55"/>
      <c r="Q43" s="55"/>
      <c r="R43" s="55"/>
      <c r="S43" s="55">
        <v>1</v>
      </c>
      <c r="T43" s="55">
        <v>1</v>
      </c>
      <c r="U43" s="55">
        <v>1</v>
      </c>
      <c r="V43" s="55"/>
      <c r="W43" s="55">
        <v>2</v>
      </c>
      <c r="X43" s="55">
        <v>3</v>
      </c>
    </row>
    <row r="44" spans="1:24" ht="15.6" x14ac:dyDescent="0.25">
      <c r="A44" s="44" t="s">
        <v>49</v>
      </c>
      <c r="B44" s="55">
        <v>3</v>
      </c>
      <c r="C44" s="55">
        <v>6</v>
      </c>
      <c r="D44" s="55"/>
      <c r="E44" s="55"/>
      <c r="F44" s="55"/>
      <c r="G44" s="55">
        <v>2</v>
      </c>
      <c r="H44" s="55">
        <v>2</v>
      </c>
      <c r="I44" s="55">
        <v>1</v>
      </c>
      <c r="J44" s="55">
        <v>2</v>
      </c>
      <c r="K44" s="55">
        <v>2</v>
      </c>
      <c r="L44" s="55">
        <v>1</v>
      </c>
      <c r="M44" s="55">
        <v>2</v>
      </c>
      <c r="N44" s="55">
        <v>2</v>
      </c>
      <c r="O44" s="55">
        <v>3</v>
      </c>
      <c r="P44" s="55"/>
      <c r="Q44" s="55"/>
      <c r="R44" s="55"/>
      <c r="S44" s="55">
        <v>1</v>
      </c>
      <c r="T44" s="55">
        <v>1</v>
      </c>
      <c r="U44" s="55">
        <v>1</v>
      </c>
      <c r="V44" s="55">
        <v>1</v>
      </c>
      <c r="W44" s="55">
        <v>1</v>
      </c>
      <c r="X44" s="55">
        <v>2</v>
      </c>
    </row>
    <row r="45" spans="1:24" ht="15.6" x14ac:dyDescent="0.25">
      <c r="A45" s="44" t="s">
        <v>50</v>
      </c>
      <c r="B45" s="55">
        <v>3</v>
      </c>
      <c r="C45" s="55">
        <v>6</v>
      </c>
      <c r="D45" s="55"/>
      <c r="E45" s="55"/>
      <c r="F45" s="55"/>
      <c r="G45" s="55">
        <v>2</v>
      </c>
      <c r="H45" s="55">
        <v>2</v>
      </c>
      <c r="I45" s="55">
        <v>1</v>
      </c>
      <c r="J45" s="55">
        <v>2</v>
      </c>
      <c r="K45" s="55">
        <v>2</v>
      </c>
      <c r="L45" s="55">
        <v>1</v>
      </c>
      <c r="M45" s="55">
        <v>2</v>
      </c>
      <c r="N45" s="55">
        <v>2</v>
      </c>
      <c r="O45" s="55">
        <v>3</v>
      </c>
      <c r="P45" s="55"/>
      <c r="Q45" s="55"/>
      <c r="R45" s="55"/>
      <c r="S45" s="55">
        <v>1</v>
      </c>
      <c r="T45" s="55">
        <v>1</v>
      </c>
      <c r="U45" s="55">
        <v>1</v>
      </c>
      <c r="V45" s="55">
        <v>1</v>
      </c>
      <c r="W45" s="55">
        <v>1</v>
      </c>
      <c r="X45" s="55">
        <v>2</v>
      </c>
    </row>
    <row r="46" spans="1:24" ht="15.6" x14ac:dyDescent="0.25">
      <c r="A46" s="44" t="s">
        <v>74</v>
      </c>
      <c r="B46" s="55">
        <v>3</v>
      </c>
      <c r="C46" s="55">
        <v>6</v>
      </c>
      <c r="D46" s="55"/>
      <c r="E46" s="55"/>
      <c r="F46" s="55"/>
      <c r="G46" s="55">
        <v>2</v>
      </c>
      <c r="H46" s="55">
        <v>2</v>
      </c>
      <c r="I46" s="55">
        <v>1</v>
      </c>
      <c r="J46" s="55">
        <v>2</v>
      </c>
      <c r="K46" s="55">
        <v>2</v>
      </c>
      <c r="L46" s="55">
        <v>1</v>
      </c>
      <c r="M46" s="55">
        <v>2</v>
      </c>
      <c r="N46" s="55">
        <v>2</v>
      </c>
      <c r="O46" s="55">
        <v>3</v>
      </c>
      <c r="P46" s="55"/>
      <c r="Q46" s="55"/>
      <c r="R46" s="55"/>
      <c r="S46" s="55">
        <v>1</v>
      </c>
      <c r="T46" s="55">
        <v>1</v>
      </c>
      <c r="U46" s="55">
        <v>1</v>
      </c>
      <c r="V46" s="55">
        <v>1</v>
      </c>
      <c r="W46" s="55">
        <v>1</v>
      </c>
      <c r="X46" s="55">
        <v>2</v>
      </c>
    </row>
    <row r="47" spans="1:24" ht="15.6" x14ac:dyDescent="0.25">
      <c r="A47" s="45" t="s">
        <v>83</v>
      </c>
      <c r="B47" s="55">
        <v>3</v>
      </c>
      <c r="C47" s="55">
        <v>6</v>
      </c>
      <c r="D47" s="55"/>
      <c r="E47" s="55"/>
      <c r="F47" s="55"/>
      <c r="G47" s="55">
        <v>2</v>
      </c>
      <c r="H47" s="55">
        <v>2</v>
      </c>
      <c r="I47" s="55">
        <v>1</v>
      </c>
      <c r="J47" s="55">
        <v>2</v>
      </c>
      <c r="K47" s="55">
        <v>2</v>
      </c>
      <c r="L47" s="55">
        <v>1</v>
      </c>
      <c r="M47" s="55">
        <v>2</v>
      </c>
      <c r="N47" s="55">
        <v>2</v>
      </c>
      <c r="O47" s="55">
        <v>3</v>
      </c>
      <c r="P47" s="55"/>
      <c r="Q47" s="55"/>
      <c r="R47" s="55"/>
      <c r="S47" s="55">
        <v>1</v>
      </c>
      <c r="T47" s="55">
        <v>1</v>
      </c>
      <c r="U47" s="55">
        <v>1</v>
      </c>
      <c r="V47" s="55">
        <v>1</v>
      </c>
      <c r="W47" s="55">
        <v>1</v>
      </c>
      <c r="X47" s="55">
        <v>2</v>
      </c>
    </row>
    <row r="48" spans="1:24" ht="15.6" x14ac:dyDescent="0.25">
      <c r="A48" s="45" t="s">
        <v>140</v>
      </c>
      <c r="B48" s="55">
        <v>3</v>
      </c>
      <c r="C48" s="55">
        <v>6</v>
      </c>
      <c r="D48" s="55"/>
      <c r="E48" s="55"/>
      <c r="F48" s="55"/>
      <c r="G48" s="55">
        <v>2</v>
      </c>
      <c r="H48" s="55">
        <v>2</v>
      </c>
      <c r="I48" s="55">
        <v>1</v>
      </c>
      <c r="J48" s="55">
        <v>2</v>
      </c>
      <c r="K48" s="55">
        <v>2</v>
      </c>
      <c r="L48" s="55">
        <v>1</v>
      </c>
      <c r="M48" s="55">
        <v>2</v>
      </c>
      <c r="N48" s="55">
        <v>2</v>
      </c>
      <c r="O48" s="55">
        <v>3</v>
      </c>
      <c r="P48" s="55"/>
      <c r="Q48" s="55"/>
      <c r="R48" s="55"/>
      <c r="S48" s="55">
        <v>1</v>
      </c>
      <c r="T48" s="55">
        <v>1</v>
      </c>
      <c r="U48" s="55">
        <v>1</v>
      </c>
      <c r="V48" s="55">
        <v>1</v>
      </c>
      <c r="W48" s="55">
        <v>1</v>
      </c>
      <c r="X48" s="55">
        <v>2</v>
      </c>
    </row>
    <row r="49" spans="1:24" ht="15.6" x14ac:dyDescent="0.25">
      <c r="A49" s="44" t="s">
        <v>51</v>
      </c>
      <c r="B49" s="55">
        <v>3</v>
      </c>
      <c r="C49" s="55">
        <v>5</v>
      </c>
      <c r="D49" s="55"/>
      <c r="E49" s="55"/>
      <c r="F49" s="55"/>
      <c r="G49" s="55">
        <v>2</v>
      </c>
      <c r="H49" s="55">
        <v>2</v>
      </c>
      <c r="I49" s="55">
        <v>1</v>
      </c>
      <c r="J49" s="55">
        <v>3</v>
      </c>
      <c r="K49" s="55">
        <v>3</v>
      </c>
      <c r="L49" s="55">
        <v>1</v>
      </c>
      <c r="M49" s="55">
        <v>3</v>
      </c>
      <c r="N49" s="55">
        <v>2</v>
      </c>
      <c r="O49" s="55">
        <v>3</v>
      </c>
      <c r="P49" s="55"/>
      <c r="Q49" s="55"/>
      <c r="R49" s="55"/>
      <c r="S49" s="55"/>
      <c r="T49" s="55"/>
      <c r="U49" s="55"/>
      <c r="V49" s="55">
        <v>1</v>
      </c>
      <c r="W49" s="55"/>
      <c r="X49" s="55">
        <v>3</v>
      </c>
    </row>
    <row r="50" spans="1:24" ht="15.6" x14ac:dyDescent="0.25">
      <c r="A50" s="44" t="s">
        <v>52</v>
      </c>
      <c r="B50" s="55">
        <v>3</v>
      </c>
      <c r="C50" s="55">
        <v>5</v>
      </c>
      <c r="D50" s="55"/>
      <c r="E50" s="55"/>
      <c r="F50" s="55"/>
      <c r="G50" s="55">
        <v>2</v>
      </c>
      <c r="H50" s="55">
        <v>2</v>
      </c>
      <c r="I50" s="55">
        <v>1</v>
      </c>
      <c r="J50" s="55">
        <v>3</v>
      </c>
      <c r="K50" s="55">
        <v>3</v>
      </c>
      <c r="L50" s="55">
        <v>1</v>
      </c>
      <c r="M50" s="55">
        <v>3</v>
      </c>
      <c r="N50" s="55">
        <v>2</v>
      </c>
      <c r="O50" s="55">
        <v>3</v>
      </c>
      <c r="P50" s="55"/>
      <c r="Q50" s="55"/>
      <c r="R50" s="55"/>
      <c r="S50" s="55"/>
      <c r="T50" s="55"/>
      <c r="U50" s="55"/>
      <c r="V50" s="55">
        <v>1</v>
      </c>
      <c r="W50" s="55"/>
      <c r="X50" s="55">
        <v>3</v>
      </c>
    </row>
    <row r="51" spans="1:24" ht="15.6" x14ac:dyDescent="0.25">
      <c r="A51" s="44" t="s">
        <v>53</v>
      </c>
      <c r="B51" s="55">
        <v>3</v>
      </c>
      <c r="C51" s="55">
        <v>5</v>
      </c>
      <c r="D51" s="55"/>
      <c r="E51" s="55"/>
      <c r="F51" s="55"/>
      <c r="G51" s="55">
        <v>2</v>
      </c>
      <c r="H51" s="55">
        <v>2</v>
      </c>
      <c r="I51" s="55">
        <v>1</v>
      </c>
      <c r="J51" s="55">
        <v>3</v>
      </c>
      <c r="K51" s="55">
        <v>3</v>
      </c>
      <c r="L51" s="55">
        <v>1</v>
      </c>
      <c r="M51" s="55">
        <v>3</v>
      </c>
      <c r="N51" s="55">
        <v>2</v>
      </c>
      <c r="O51" s="55">
        <v>3</v>
      </c>
      <c r="P51" s="55"/>
      <c r="Q51" s="55"/>
      <c r="R51" s="55"/>
      <c r="S51" s="55"/>
      <c r="T51" s="55"/>
      <c r="U51" s="55"/>
      <c r="V51" s="55">
        <v>1</v>
      </c>
      <c r="W51" s="55"/>
      <c r="X51" s="55">
        <v>3</v>
      </c>
    </row>
    <row r="52" spans="1:24" ht="15.6" x14ac:dyDescent="0.25">
      <c r="A52" s="44" t="s">
        <v>84</v>
      </c>
      <c r="B52" s="55">
        <v>3</v>
      </c>
      <c r="C52" s="55">
        <v>5</v>
      </c>
      <c r="D52" s="55"/>
      <c r="E52" s="55"/>
      <c r="F52" s="55"/>
      <c r="G52" s="55">
        <v>2</v>
      </c>
      <c r="H52" s="55">
        <v>2</v>
      </c>
      <c r="I52" s="55">
        <v>1</v>
      </c>
      <c r="J52" s="55">
        <v>3</v>
      </c>
      <c r="K52" s="55">
        <v>3</v>
      </c>
      <c r="L52" s="55">
        <v>1</v>
      </c>
      <c r="M52" s="55">
        <v>3</v>
      </c>
      <c r="N52" s="55">
        <v>2</v>
      </c>
      <c r="O52" s="55">
        <v>3</v>
      </c>
      <c r="P52" s="55"/>
      <c r="Q52" s="55"/>
      <c r="R52" s="55"/>
      <c r="S52" s="55"/>
      <c r="T52" s="55"/>
      <c r="U52" s="55"/>
      <c r="V52" s="55">
        <v>1</v>
      </c>
      <c r="W52" s="55"/>
      <c r="X52" s="55">
        <v>3</v>
      </c>
    </row>
    <row r="53" spans="1:24" ht="15.6" x14ac:dyDescent="0.25">
      <c r="A53" s="44" t="s">
        <v>141</v>
      </c>
      <c r="B53" s="55">
        <v>3</v>
      </c>
      <c r="C53" s="55">
        <v>5</v>
      </c>
      <c r="D53" s="55"/>
      <c r="E53" s="55"/>
      <c r="F53" s="55"/>
      <c r="G53" s="55">
        <v>2</v>
      </c>
      <c r="H53" s="55">
        <v>2</v>
      </c>
      <c r="I53" s="55">
        <v>1</v>
      </c>
      <c r="J53" s="55">
        <v>3</v>
      </c>
      <c r="K53" s="55">
        <v>3</v>
      </c>
      <c r="L53" s="55">
        <v>1</v>
      </c>
      <c r="M53" s="55">
        <v>3</v>
      </c>
      <c r="N53" s="55">
        <v>2</v>
      </c>
      <c r="O53" s="55">
        <v>3</v>
      </c>
      <c r="P53" s="55"/>
      <c r="Q53" s="55"/>
      <c r="R53" s="55"/>
      <c r="S53" s="55"/>
      <c r="T53" s="55"/>
      <c r="U53" s="55"/>
      <c r="V53" s="55">
        <v>1</v>
      </c>
      <c r="W53" s="55"/>
      <c r="X53" s="55">
        <v>3</v>
      </c>
    </row>
    <row r="54" spans="1:24" ht="15.6" x14ac:dyDescent="0.25">
      <c r="A54" s="44" t="s">
        <v>54</v>
      </c>
      <c r="B54" s="55">
        <v>2</v>
      </c>
      <c r="C54" s="55">
        <v>5</v>
      </c>
      <c r="D54" s="55"/>
      <c r="E54" s="55"/>
      <c r="F54" s="55"/>
      <c r="G54" s="55">
        <v>1</v>
      </c>
      <c r="H54" s="55">
        <v>3</v>
      </c>
      <c r="I54" s="55">
        <v>1</v>
      </c>
      <c r="J54" s="55">
        <v>2</v>
      </c>
      <c r="K54" s="55">
        <v>3</v>
      </c>
      <c r="L54" s="55">
        <v>4</v>
      </c>
      <c r="M54" s="55">
        <v>2</v>
      </c>
      <c r="N54" s="55">
        <v>1</v>
      </c>
      <c r="O54" s="55">
        <v>3</v>
      </c>
      <c r="P54" s="55"/>
      <c r="Q54" s="55"/>
      <c r="R54" s="55"/>
      <c r="S54" s="55"/>
      <c r="T54" s="55"/>
      <c r="U54" s="55"/>
      <c r="V54" s="55">
        <v>1</v>
      </c>
      <c r="W54" s="55"/>
      <c r="X54" s="55">
        <v>2</v>
      </c>
    </row>
    <row r="55" spans="1:24" ht="15.6" x14ac:dyDescent="0.25">
      <c r="A55" s="44" t="s">
        <v>75</v>
      </c>
      <c r="B55" s="55">
        <v>2</v>
      </c>
      <c r="C55" s="55">
        <v>5</v>
      </c>
      <c r="D55" s="55"/>
      <c r="E55" s="55"/>
      <c r="F55" s="55"/>
      <c r="G55" s="55">
        <v>1</v>
      </c>
      <c r="H55" s="55">
        <v>1</v>
      </c>
      <c r="I55" s="55">
        <v>1</v>
      </c>
      <c r="J55" s="55">
        <v>2</v>
      </c>
      <c r="K55" s="55">
        <v>5</v>
      </c>
      <c r="L55" s="55">
        <v>2</v>
      </c>
      <c r="M55" s="55">
        <v>5</v>
      </c>
      <c r="N55" s="55">
        <v>1</v>
      </c>
      <c r="O55" s="55">
        <v>3</v>
      </c>
      <c r="P55" s="55"/>
      <c r="Q55" s="55"/>
      <c r="R55" s="55"/>
      <c r="S55" s="55"/>
      <c r="T55" s="55"/>
      <c r="U55" s="55"/>
      <c r="V55" s="55">
        <v>1</v>
      </c>
      <c r="W55" s="55"/>
      <c r="X55" s="55">
        <v>2</v>
      </c>
    </row>
    <row r="56" spans="1:24" ht="15.6" x14ac:dyDescent="0.25">
      <c r="A56" s="44" t="s">
        <v>55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ht="15.6" x14ac:dyDescent="0.25">
      <c r="A57" s="44" t="s">
        <v>76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63" t="s">
        <v>95</v>
      </c>
    </row>
    <row r="2" spans="1:1" ht="70.95" customHeight="1" x14ac:dyDescent="0.25">
      <c r="A2" s="61" t="s">
        <v>96</v>
      </c>
    </row>
    <row r="3" spans="1:1" ht="67.95" customHeight="1" x14ac:dyDescent="0.25">
      <c r="A3" s="61" t="s">
        <v>97</v>
      </c>
    </row>
    <row r="4" spans="1:1" ht="39.6" customHeight="1" x14ac:dyDescent="0.25">
      <c r="A4" s="62" t="s">
        <v>98</v>
      </c>
    </row>
    <row r="5" spans="1:1" ht="18" x14ac:dyDescent="0.25">
      <c r="A5" s="62"/>
    </row>
    <row r="6" spans="1:1" ht="54" x14ac:dyDescent="0.25">
      <c r="A6" s="61" t="s">
        <v>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User</cp:lastModifiedBy>
  <cp:lastPrinted>2022-09-02T07:17:03Z</cp:lastPrinted>
  <dcterms:created xsi:type="dcterms:W3CDTF">2021-09-20T17:47:09Z</dcterms:created>
  <dcterms:modified xsi:type="dcterms:W3CDTF">2025-01-18T10:31:33Z</dcterms:modified>
</cp:coreProperties>
</file>